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ollenPC\Desktop\"/>
    </mc:Choice>
  </mc:AlternateContent>
  <bookViews>
    <workbookView xWindow="90" yWindow="30" windowWidth="16260" windowHeight="5850"/>
  </bookViews>
  <sheets>
    <sheet name="Form F" sheetId="3" r:id="rId1"/>
    <sheet name="MBTI Test" sheetId="9" r:id="rId2"/>
    <sheet name="E.Q Test" sheetId="6" r:id="rId3"/>
    <sheet name="Result  E.Q" sheetId="7" state="hidden" r:id="rId4"/>
    <sheet name="Belbin" sheetId="15" state="hidden" r:id="rId5"/>
    <sheet name="BELBIN Test" sheetId="16" r:id="rId6"/>
    <sheet name="E.Q Disc." sheetId="13" state="hidden" r:id="rId7"/>
    <sheet name="Decode MBTI" sheetId="11" state="hidden" r:id="rId8"/>
    <sheet name="MBTI" sheetId="12" state="hidden" r:id="rId9"/>
    <sheet name="Belanchard" sheetId="5" state="hidden" r:id="rId10"/>
  </sheets>
  <definedNames>
    <definedName name="_xlnm._FilterDatabase" localSheetId="5" hidden="1">'BELBIN Test'!$AF$4:$AG$12</definedName>
    <definedName name="_xlnm._FilterDatabase" localSheetId="8" hidden="1">MBTI!$E$2:$H$13</definedName>
    <definedName name="_xlnm._FilterDatabase" localSheetId="1" hidden="1">'MBTI Test'!$A$4:$AZ$6</definedName>
    <definedName name="_xlnm._FilterDatabase" localSheetId="3" hidden="1">'Result  E.Q'!$A$3:$H$94</definedName>
    <definedName name="_GoBack" localSheetId="2">'E.Q Test'!$B$9</definedName>
    <definedName name="OLE_LINK1" localSheetId="5">'BELBIN Test'!#REF!</definedName>
    <definedName name="_xlnm.Print_Area" localSheetId="0">'Form F'!$A$1:$P$123</definedName>
  </definedNames>
  <calcPr calcId="152511"/>
</workbook>
</file>

<file path=xl/calcChain.xml><?xml version="1.0" encoding="utf-8"?>
<calcChain xmlns="http://schemas.openxmlformats.org/spreadsheetml/2006/main">
  <c r="C73" i="16" l="1"/>
  <c r="D73" i="16" s="1"/>
  <c r="AG72" i="16"/>
  <c r="AG71" i="16"/>
  <c r="AG70" i="16"/>
  <c r="AG69" i="16"/>
  <c r="AG68" i="16"/>
  <c r="AG67" i="16"/>
  <c r="AG66" i="16"/>
  <c r="AG65" i="16"/>
  <c r="C63" i="16"/>
  <c r="D63" i="16" s="1"/>
  <c r="AG62" i="16"/>
  <c r="AG61" i="16"/>
  <c r="AG60" i="16"/>
  <c r="AG59" i="16"/>
  <c r="AG58" i="16"/>
  <c r="AG57" i="16"/>
  <c r="AG56" i="16"/>
  <c r="AG55" i="16"/>
  <c r="C53" i="16"/>
  <c r="D53" i="16" s="1"/>
  <c r="AG52" i="16"/>
  <c r="AG51" i="16"/>
  <c r="AG50" i="16"/>
  <c r="AG49" i="16"/>
  <c r="AG48" i="16"/>
  <c r="AG47" i="16"/>
  <c r="AG46" i="16"/>
  <c r="AG45" i="16"/>
  <c r="C43" i="16"/>
  <c r="D43" i="16" s="1"/>
  <c r="AG42" i="16"/>
  <c r="AG41" i="16"/>
  <c r="AG40" i="16"/>
  <c r="AG39" i="16"/>
  <c r="AG38" i="16"/>
  <c r="AG37" i="16"/>
  <c r="AG36" i="16"/>
  <c r="AG35" i="16"/>
  <c r="C33" i="16"/>
  <c r="D33" i="16" s="1"/>
  <c r="AG32" i="16"/>
  <c r="AG31" i="16"/>
  <c r="AG30" i="16"/>
  <c r="AG29" i="16"/>
  <c r="AG28" i="16"/>
  <c r="AG27" i="16"/>
  <c r="AG26" i="16"/>
  <c r="AG25" i="16"/>
  <c r="C23" i="16"/>
  <c r="D23" i="16" s="1"/>
  <c r="AG22" i="16"/>
  <c r="AG21" i="16"/>
  <c r="AG20" i="16"/>
  <c r="AG19" i="16"/>
  <c r="AG18" i="16"/>
  <c r="AG17" i="16"/>
  <c r="AG16" i="16"/>
  <c r="AG15" i="16"/>
  <c r="C13" i="16"/>
  <c r="D13" i="16" s="1"/>
  <c r="AG12" i="16"/>
  <c r="AG11" i="16"/>
  <c r="AG10" i="16"/>
  <c r="AG9" i="16"/>
  <c r="AG8" i="16"/>
  <c r="AG7" i="16"/>
  <c r="AG6" i="16"/>
  <c r="AG5" i="16"/>
  <c r="AK10" i="16" l="1"/>
  <c r="AK12" i="16"/>
  <c r="AK11" i="16"/>
  <c r="AK8" i="16"/>
  <c r="AK5" i="16"/>
  <c r="AK6" i="16"/>
  <c r="AK9" i="16"/>
  <c r="AK7" i="16"/>
  <c r="AL5" i="16" l="1"/>
  <c r="AL7" i="16"/>
  <c r="AL10" i="16"/>
  <c r="AL8" i="16"/>
  <c r="AL11" i="16"/>
  <c r="AL12" i="16"/>
  <c r="AL9" i="16"/>
  <c r="AL6" i="16"/>
  <c r="J66" i="3"/>
  <c r="K66" i="3" s="1"/>
  <c r="L66" i="3" s="1"/>
  <c r="J67" i="3"/>
  <c r="K67" i="3" s="1"/>
  <c r="L67" i="3" s="1"/>
  <c r="J68" i="3"/>
  <c r="J69" i="3"/>
  <c r="K69" i="3" s="1"/>
  <c r="L69" i="3" s="1"/>
  <c r="J70" i="3"/>
  <c r="K70" i="3" s="1"/>
  <c r="L70" i="3" s="1"/>
  <c r="J65" i="3"/>
  <c r="K65" i="3" s="1"/>
  <c r="L65" i="3" s="1"/>
  <c r="B4" i="7"/>
  <c r="C4" i="7"/>
  <c r="D4" i="7"/>
  <c r="E4" i="7"/>
  <c r="F4" i="7"/>
  <c r="B5" i="7"/>
  <c r="C5" i="7"/>
  <c r="D5" i="7"/>
  <c r="E5" i="7"/>
  <c r="F5" i="7"/>
  <c r="B6" i="7"/>
  <c r="C6" i="7"/>
  <c r="D6" i="7"/>
  <c r="E6" i="7"/>
  <c r="F6" i="7"/>
  <c r="B7" i="7"/>
  <c r="C7" i="7"/>
  <c r="D7" i="7"/>
  <c r="E7" i="7"/>
  <c r="F7" i="7"/>
  <c r="B8" i="7"/>
  <c r="C8" i="7"/>
  <c r="D8" i="7"/>
  <c r="E8" i="7"/>
  <c r="F8" i="7"/>
  <c r="B9" i="7"/>
  <c r="C9" i="7"/>
  <c r="D9" i="7"/>
  <c r="E9" i="7"/>
  <c r="F9" i="7"/>
  <c r="B10" i="7"/>
  <c r="C10" i="7"/>
  <c r="D10" i="7"/>
  <c r="E10" i="7"/>
  <c r="F10" i="7"/>
  <c r="B11" i="7"/>
  <c r="C11" i="7"/>
  <c r="D11" i="7"/>
  <c r="E11" i="7"/>
  <c r="F11" i="7"/>
  <c r="B12" i="7"/>
  <c r="C12" i="7"/>
  <c r="D12" i="7"/>
  <c r="E12" i="7"/>
  <c r="F12" i="7"/>
  <c r="B13" i="7"/>
  <c r="C13" i="7"/>
  <c r="D13" i="7"/>
  <c r="E13" i="7"/>
  <c r="F13" i="7"/>
  <c r="B14" i="7"/>
  <c r="C14" i="7"/>
  <c r="D14" i="7"/>
  <c r="E14" i="7"/>
  <c r="F14" i="7"/>
  <c r="B15" i="7"/>
  <c r="C15" i="7"/>
  <c r="D15" i="7"/>
  <c r="E15" i="7"/>
  <c r="F15" i="7"/>
  <c r="B16" i="7"/>
  <c r="C16" i="7"/>
  <c r="D16" i="7"/>
  <c r="E16" i="7"/>
  <c r="F16" i="7"/>
  <c r="B17" i="7"/>
  <c r="C17" i="7"/>
  <c r="D17" i="7"/>
  <c r="E17" i="7"/>
  <c r="F17" i="7"/>
  <c r="B18" i="7"/>
  <c r="C18" i="7"/>
  <c r="D18" i="7"/>
  <c r="E18" i="7"/>
  <c r="F18" i="7"/>
  <c r="B19" i="7"/>
  <c r="C19" i="7"/>
  <c r="D19" i="7"/>
  <c r="E19" i="7"/>
  <c r="F19" i="7"/>
  <c r="B20" i="7"/>
  <c r="C20" i="7"/>
  <c r="D20" i="7"/>
  <c r="E20" i="7"/>
  <c r="F20" i="7"/>
  <c r="M20" i="7"/>
  <c r="O20" i="7"/>
  <c r="B21" i="7"/>
  <c r="C21" i="7"/>
  <c r="D21" i="7"/>
  <c r="E21" i="7"/>
  <c r="F21" i="7"/>
  <c r="B22" i="7"/>
  <c r="C22" i="7"/>
  <c r="D22" i="7"/>
  <c r="E22" i="7"/>
  <c r="F22" i="7"/>
  <c r="B23" i="7"/>
  <c r="C23" i="7"/>
  <c r="D23" i="7"/>
  <c r="E23" i="7"/>
  <c r="F23" i="7"/>
  <c r="B24" i="7"/>
  <c r="C24" i="7"/>
  <c r="D24" i="7"/>
  <c r="E24" i="7"/>
  <c r="F24" i="7"/>
  <c r="B25" i="7"/>
  <c r="C25" i="7"/>
  <c r="D25" i="7"/>
  <c r="E25" i="7"/>
  <c r="F25" i="7"/>
  <c r="B26" i="7"/>
  <c r="C26" i="7"/>
  <c r="D26" i="7"/>
  <c r="E26" i="7"/>
  <c r="F26" i="7"/>
  <c r="B27" i="7"/>
  <c r="C27" i="7"/>
  <c r="D27" i="7"/>
  <c r="E27" i="7"/>
  <c r="F27" i="7"/>
  <c r="B28" i="7"/>
  <c r="C28" i="7"/>
  <c r="D28" i="7"/>
  <c r="E28" i="7"/>
  <c r="F28" i="7"/>
  <c r="B29" i="7"/>
  <c r="C29" i="7"/>
  <c r="D29" i="7"/>
  <c r="E29" i="7"/>
  <c r="F29" i="7"/>
  <c r="B30" i="7"/>
  <c r="C30" i="7"/>
  <c r="D30" i="7"/>
  <c r="E30" i="7"/>
  <c r="F30" i="7"/>
  <c r="B31" i="7"/>
  <c r="C31" i="7"/>
  <c r="D31" i="7"/>
  <c r="E31" i="7"/>
  <c r="F31" i="7"/>
  <c r="B32" i="7"/>
  <c r="C32" i="7"/>
  <c r="D32" i="7"/>
  <c r="E32" i="7"/>
  <c r="F32" i="7"/>
  <c r="B33" i="7"/>
  <c r="C33" i="7"/>
  <c r="D33" i="7"/>
  <c r="E33" i="7"/>
  <c r="F33" i="7"/>
  <c r="B34" i="7"/>
  <c r="C34" i="7"/>
  <c r="D34" i="7"/>
  <c r="E34" i="7"/>
  <c r="F34" i="7"/>
  <c r="B35" i="7"/>
  <c r="C35" i="7"/>
  <c r="D35" i="7"/>
  <c r="E35" i="7"/>
  <c r="F35" i="7"/>
  <c r="B36" i="7"/>
  <c r="C36" i="7"/>
  <c r="D36" i="7"/>
  <c r="E36" i="7"/>
  <c r="F36" i="7"/>
  <c r="B37" i="7"/>
  <c r="C37" i="7"/>
  <c r="D37" i="7"/>
  <c r="E37" i="7"/>
  <c r="F37" i="7"/>
  <c r="B38" i="7"/>
  <c r="C38" i="7"/>
  <c r="D38" i="7"/>
  <c r="E38" i="7"/>
  <c r="F38" i="7"/>
  <c r="B39" i="7"/>
  <c r="C39" i="7"/>
  <c r="D39" i="7"/>
  <c r="E39" i="7"/>
  <c r="F39" i="7"/>
  <c r="B40" i="7"/>
  <c r="C40" i="7"/>
  <c r="D40" i="7"/>
  <c r="E40" i="7"/>
  <c r="F40" i="7"/>
  <c r="B41" i="7"/>
  <c r="C41" i="7"/>
  <c r="D41" i="7"/>
  <c r="E41" i="7"/>
  <c r="F41" i="7"/>
  <c r="B42" i="7"/>
  <c r="C42" i="7"/>
  <c r="D42" i="7"/>
  <c r="E42" i="7"/>
  <c r="F42" i="7"/>
  <c r="B43" i="7"/>
  <c r="C43" i="7"/>
  <c r="D43" i="7"/>
  <c r="E43" i="7"/>
  <c r="F43" i="7"/>
  <c r="B44" i="7"/>
  <c r="C44" i="7"/>
  <c r="D44" i="7"/>
  <c r="E44" i="7"/>
  <c r="F44" i="7"/>
  <c r="B45" i="7"/>
  <c r="C45" i="7"/>
  <c r="D45" i="7"/>
  <c r="E45" i="7"/>
  <c r="F45" i="7"/>
  <c r="B46" i="7"/>
  <c r="C46" i="7"/>
  <c r="D46" i="7"/>
  <c r="E46" i="7"/>
  <c r="F46" i="7"/>
  <c r="B47" i="7"/>
  <c r="C47" i="7"/>
  <c r="D47" i="7"/>
  <c r="E47" i="7"/>
  <c r="F47" i="7"/>
  <c r="B48" i="7"/>
  <c r="C48" i="7"/>
  <c r="D48" i="7"/>
  <c r="E48" i="7"/>
  <c r="F48" i="7"/>
  <c r="B49" i="7"/>
  <c r="C49" i="7"/>
  <c r="D49" i="7"/>
  <c r="E49" i="7"/>
  <c r="F49" i="7"/>
  <c r="B50" i="7"/>
  <c r="C50" i="7"/>
  <c r="D50" i="7"/>
  <c r="E50" i="7"/>
  <c r="F50" i="7"/>
  <c r="B51" i="7"/>
  <c r="C51" i="7"/>
  <c r="D51" i="7"/>
  <c r="E51" i="7"/>
  <c r="F51" i="7"/>
  <c r="B52" i="7"/>
  <c r="C52" i="7"/>
  <c r="D52" i="7"/>
  <c r="E52" i="7"/>
  <c r="F52" i="7"/>
  <c r="B53" i="7"/>
  <c r="C53" i="7"/>
  <c r="D53" i="7"/>
  <c r="E53" i="7"/>
  <c r="F53" i="7"/>
  <c r="B54" i="7"/>
  <c r="C54" i="7"/>
  <c r="D54" i="7"/>
  <c r="E54" i="7"/>
  <c r="F54" i="7"/>
  <c r="B55" i="7"/>
  <c r="C55" i="7"/>
  <c r="D55" i="7"/>
  <c r="E55" i="7"/>
  <c r="F55" i="7"/>
  <c r="B56" i="7"/>
  <c r="C56" i="7"/>
  <c r="D56" i="7"/>
  <c r="E56" i="7"/>
  <c r="F56" i="7"/>
  <c r="B57" i="7"/>
  <c r="C57" i="7"/>
  <c r="D57" i="7"/>
  <c r="E57" i="7"/>
  <c r="F57" i="7"/>
  <c r="B58" i="7"/>
  <c r="C58" i="7"/>
  <c r="D58" i="7"/>
  <c r="E58" i="7"/>
  <c r="F58" i="7"/>
  <c r="B59" i="7"/>
  <c r="C59" i="7"/>
  <c r="D59" i="7"/>
  <c r="E59" i="7"/>
  <c r="F59" i="7"/>
  <c r="B60" i="7"/>
  <c r="C60" i="7"/>
  <c r="D60" i="7"/>
  <c r="E60" i="7"/>
  <c r="F60" i="7"/>
  <c r="B61" i="7"/>
  <c r="C61" i="7"/>
  <c r="D61" i="7"/>
  <c r="E61" i="7"/>
  <c r="F61" i="7"/>
  <c r="B62" i="7"/>
  <c r="C62" i="7"/>
  <c r="D62" i="7"/>
  <c r="E62" i="7"/>
  <c r="F62" i="7"/>
  <c r="B63" i="7"/>
  <c r="C63" i="7"/>
  <c r="D63" i="7"/>
  <c r="E63" i="7"/>
  <c r="F63" i="7"/>
  <c r="B64" i="7"/>
  <c r="C64" i="7"/>
  <c r="D64" i="7"/>
  <c r="E64" i="7"/>
  <c r="F64" i="7"/>
  <c r="B65" i="7"/>
  <c r="C65" i="7"/>
  <c r="D65" i="7"/>
  <c r="E65" i="7"/>
  <c r="F65" i="7"/>
  <c r="B66" i="7"/>
  <c r="C66" i="7"/>
  <c r="D66" i="7"/>
  <c r="E66" i="7"/>
  <c r="F66" i="7"/>
  <c r="B67" i="7"/>
  <c r="C67" i="7"/>
  <c r="D67" i="7"/>
  <c r="E67" i="7"/>
  <c r="F67" i="7"/>
  <c r="B68" i="7"/>
  <c r="C68" i="7"/>
  <c r="D68" i="7"/>
  <c r="E68" i="7"/>
  <c r="F68" i="7"/>
  <c r="B69" i="7"/>
  <c r="C69" i="7"/>
  <c r="D69" i="7"/>
  <c r="E69" i="7"/>
  <c r="F69" i="7"/>
  <c r="B70" i="7"/>
  <c r="C70" i="7"/>
  <c r="D70" i="7"/>
  <c r="E70" i="7"/>
  <c r="F70" i="7"/>
  <c r="B71" i="7"/>
  <c r="C71" i="7"/>
  <c r="D71" i="7"/>
  <c r="E71" i="7"/>
  <c r="F71" i="7"/>
  <c r="B72" i="7"/>
  <c r="C72" i="7"/>
  <c r="D72" i="7"/>
  <c r="E72" i="7"/>
  <c r="F72" i="7"/>
  <c r="B73" i="7"/>
  <c r="C73" i="7"/>
  <c r="D73" i="7"/>
  <c r="E73" i="7"/>
  <c r="F73" i="7"/>
  <c r="B74" i="7"/>
  <c r="C74" i="7"/>
  <c r="D74" i="7"/>
  <c r="E74" i="7"/>
  <c r="F74" i="7"/>
  <c r="B75" i="7"/>
  <c r="C75" i="7"/>
  <c r="D75" i="7"/>
  <c r="E75" i="7"/>
  <c r="F75" i="7"/>
  <c r="B76" i="7"/>
  <c r="C76" i="7"/>
  <c r="D76" i="7"/>
  <c r="E76" i="7"/>
  <c r="F76" i="7"/>
  <c r="B77" i="7"/>
  <c r="C77" i="7"/>
  <c r="D77" i="7"/>
  <c r="E77" i="7"/>
  <c r="F77" i="7"/>
  <c r="B78" i="7"/>
  <c r="C78" i="7"/>
  <c r="D78" i="7"/>
  <c r="E78" i="7"/>
  <c r="F78" i="7"/>
  <c r="B79" i="7"/>
  <c r="C79" i="7"/>
  <c r="D79" i="7"/>
  <c r="E79" i="7"/>
  <c r="F79" i="7"/>
  <c r="B80" i="7"/>
  <c r="C80" i="7"/>
  <c r="D80" i="7"/>
  <c r="E80" i="7"/>
  <c r="F80" i="7"/>
  <c r="B81" i="7"/>
  <c r="C81" i="7"/>
  <c r="D81" i="7"/>
  <c r="E81" i="7"/>
  <c r="F81" i="7"/>
  <c r="B82" i="7"/>
  <c r="C82" i="7"/>
  <c r="D82" i="7"/>
  <c r="E82" i="7"/>
  <c r="F82" i="7"/>
  <c r="B83" i="7"/>
  <c r="C83" i="7"/>
  <c r="D83" i="7"/>
  <c r="E83" i="7"/>
  <c r="F83" i="7"/>
  <c r="B84" i="7"/>
  <c r="C84" i="7"/>
  <c r="D84" i="7"/>
  <c r="E84" i="7"/>
  <c r="F84" i="7"/>
  <c r="B85" i="7"/>
  <c r="C85" i="7"/>
  <c r="D85" i="7"/>
  <c r="E85" i="7"/>
  <c r="F85" i="7"/>
  <c r="B86" i="7"/>
  <c r="C86" i="7"/>
  <c r="D86" i="7"/>
  <c r="E86" i="7"/>
  <c r="F86" i="7"/>
  <c r="B87" i="7"/>
  <c r="C87" i="7"/>
  <c r="D87" i="7"/>
  <c r="E87" i="7"/>
  <c r="F87" i="7"/>
  <c r="B88" i="7"/>
  <c r="C88" i="7"/>
  <c r="D88" i="7"/>
  <c r="E88" i="7"/>
  <c r="F88" i="7"/>
  <c r="B89" i="7"/>
  <c r="C89" i="7"/>
  <c r="D89" i="7"/>
  <c r="E89" i="7"/>
  <c r="F89" i="7"/>
  <c r="B90" i="7"/>
  <c r="C90" i="7"/>
  <c r="D90" i="7"/>
  <c r="E90" i="7"/>
  <c r="F90" i="7"/>
  <c r="B91" i="7"/>
  <c r="C91" i="7"/>
  <c r="D91" i="7"/>
  <c r="E91" i="7"/>
  <c r="F91" i="7"/>
  <c r="B92" i="7"/>
  <c r="C92" i="7"/>
  <c r="D92" i="7"/>
  <c r="E92" i="7"/>
  <c r="F92" i="7"/>
  <c r="B93" i="7"/>
  <c r="C93" i="7"/>
  <c r="D93" i="7"/>
  <c r="E93" i="7"/>
  <c r="F93" i="7"/>
  <c r="C118" i="12"/>
  <c r="C117" i="12"/>
  <c r="C116" i="12"/>
  <c r="C115" i="12"/>
  <c r="C114" i="12"/>
  <c r="C113" i="12"/>
  <c r="C112" i="12"/>
  <c r="C111" i="12"/>
  <c r="C110" i="12"/>
  <c r="C109" i="12"/>
  <c r="C108" i="12"/>
  <c r="C107" i="12"/>
  <c r="C106" i="12"/>
  <c r="C105" i="12"/>
  <c r="C104" i="12"/>
  <c r="N103" i="12"/>
  <c r="C103" i="12"/>
  <c r="N102" i="12"/>
  <c r="C102" i="12"/>
  <c r="N101" i="12"/>
  <c r="C101" i="12"/>
  <c r="N100" i="12"/>
  <c r="C100" i="12"/>
  <c r="N99" i="12"/>
  <c r="C99" i="12"/>
  <c r="N98" i="12"/>
  <c r="C98" i="12"/>
  <c r="C97" i="12"/>
  <c r="N96" i="12"/>
  <c r="C96" i="12"/>
  <c r="N95" i="12"/>
  <c r="C95" i="12"/>
  <c r="N94" i="12"/>
  <c r="C94" i="12"/>
  <c r="N93" i="12"/>
  <c r="C93" i="12"/>
  <c r="N92" i="12"/>
  <c r="C92" i="12"/>
  <c r="N91" i="12"/>
  <c r="C91" i="12"/>
  <c r="N90" i="12"/>
  <c r="C90" i="12"/>
  <c r="N89" i="12"/>
  <c r="C89" i="12"/>
  <c r="N88" i="12"/>
  <c r="C88" i="12"/>
  <c r="N87" i="12"/>
  <c r="C87" i="12"/>
  <c r="N86" i="12"/>
  <c r="C86" i="12"/>
  <c r="N85" i="12"/>
  <c r="C85" i="12"/>
  <c r="N84" i="12"/>
  <c r="C84" i="12"/>
  <c r="N83" i="12"/>
  <c r="C83" i="12"/>
  <c r="N82" i="12"/>
  <c r="C82" i="12"/>
  <c r="N81" i="12"/>
  <c r="C81" i="12"/>
  <c r="N80" i="12"/>
  <c r="C80" i="12"/>
  <c r="N79" i="12"/>
  <c r="C79" i="12"/>
  <c r="N78" i="12"/>
  <c r="C78" i="12"/>
  <c r="N77" i="12"/>
  <c r="C77" i="12"/>
  <c r="N76" i="12"/>
  <c r="C76" i="12"/>
  <c r="N75" i="12"/>
  <c r="C75" i="12"/>
  <c r="N74" i="12"/>
  <c r="C74" i="12"/>
  <c r="N73" i="12"/>
  <c r="C73" i="12"/>
  <c r="N72" i="12"/>
  <c r="C72" i="12"/>
  <c r="N71" i="12"/>
  <c r="C71" i="12"/>
  <c r="N70" i="12"/>
  <c r="C70" i="12"/>
  <c r="N69" i="12"/>
  <c r="C69" i="12"/>
  <c r="N68" i="12"/>
  <c r="C68" i="12"/>
  <c r="N67" i="12"/>
  <c r="C67" i="12"/>
  <c r="C66" i="12"/>
  <c r="N65" i="12"/>
  <c r="C65" i="12"/>
  <c r="N64" i="12"/>
  <c r="C64" i="12"/>
  <c r="N63" i="12"/>
  <c r="C63" i="12"/>
  <c r="N62" i="12"/>
  <c r="C62" i="12"/>
  <c r="N61" i="12"/>
  <c r="C61" i="12"/>
  <c r="N60" i="12"/>
  <c r="C60" i="12"/>
  <c r="N59" i="12"/>
  <c r="C59" i="12"/>
  <c r="N58" i="12"/>
  <c r="C58" i="12"/>
  <c r="N57" i="12"/>
  <c r="C57" i="12"/>
  <c r="N56" i="12"/>
  <c r="C56" i="12"/>
  <c r="N55" i="12"/>
  <c r="C55" i="12"/>
  <c r="N54" i="12"/>
  <c r="C54" i="12"/>
  <c r="N53" i="12"/>
  <c r="C53" i="12"/>
  <c r="N52" i="12"/>
  <c r="C52" i="12"/>
  <c r="N51" i="12"/>
  <c r="C51" i="12"/>
  <c r="N50" i="12"/>
  <c r="C50" i="12"/>
  <c r="N49" i="12"/>
  <c r="C49" i="12"/>
  <c r="N48" i="12"/>
  <c r="C48" i="12"/>
  <c r="C47" i="12"/>
  <c r="N46" i="12"/>
  <c r="C46" i="12"/>
  <c r="N45" i="12"/>
  <c r="C45" i="12"/>
  <c r="N44" i="12"/>
  <c r="C44" i="12"/>
  <c r="N43" i="12"/>
  <c r="C43" i="12"/>
  <c r="N42" i="12"/>
  <c r="C42" i="12"/>
  <c r="N41" i="12"/>
  <c r="C41" i="12"/>
  <c r="N40" i="12"/>
  <c r="N39" i="12"/>
  <c r="C39" i="12"/>
  <c r="N38" i="12"/>
  <c r="C38" i="12"/>
  <c r="N37" i="12"/>
  <c r="C37" i="12"/>
  <c r="N36" i="12"/>
  <c r="C36" i="12"/>
  <c r="N35" i="12"/>
  <c r="C35" i="12"/>
  <c r="C34" i="12"/>
  <c r="N33" i="12"/>
  <c r="C33" i="12"/>
  <c r="N32" i="12"/>
  <c r="N31" i="12"/>
  <c r="N30" i="12"/>
  <c r="C30" i="12"/>
  <c r="N29" i="12"/>
  <c r="C29" i="12"/>
  <c r="N28" i="12"/>
  <c r="C28" i="12"/>
  <c r="C27" i="12"/>
  <c r="N26" i="12"/>
  <c r="C26" i="12"/>
  <c r="N25" i="12"/>
  <c r="C25" i="12"/>
  <c r="N24" i="12"/>
  <c r="C24" i="12"/>
  <c r="N23" i="12"/>
  <c r="N22" i="12"/>
  <c r="C22" i="12"/>
  <c r="N21" i="12"/>
  <c r="C21" i="12"/>
  <c r="N20" i="12"/>
  <c r="C20" i="12"/>
  <c r="N19" i="12"/>
  <c r="C19" i="12"/>
  <c r="N18" i="12"/>
  <c r="C18" i="12"/>
  <c r="N17" i="12"/>
  <c r="C17" i="12"/>
  <c r="N16" i="12"/>
  <c r="C16" i="12"/>
  <c r="N15" i="12"/>
  <c r="C15" i="12"/>
  <c r="C14" i="12"/>
  <c r="N13" i="12"/>
  <c r="C13" i="12"/>
  <c r="N12" i="12"/>
  <c r="C12" i="12"/>
  <c r="N11" i="12"/>
  <c r="C11" i="12"/>
  <c r="N10" i="12"/>
  <c r="C10" i="12"/>
  <c r="N9" i="12"/>
  <c r="N8" i="12"/>
  <c r="C8" i="12"/>
  <c r="N7" i="12"/>
  <c r="C7" i="12"/>
  <c r="N6" i="12"/>
  <c r="C6" i="12"/>
  <c r="N5" i="12"/>
  <c r="C5" i="12"/>
  <c r="N4" i="12"/>
  <c r="C4" i="12"/>
  <c r="N3" i="12"/>
  <c r="C3" i="12"/>
  <c r="N2" i="12"/>
  <c r="H4" i="7" l="1"/>
  <c r="AM5" i="16"/>
  <c r="AP5" i="16"/>
  <c r="AO5" i="16"/>
  <c r="D58" i="3" s="1"/>
  <c r="H74" i="7"/>
  <c r="H54" i="7"/>
  <c r="H46" i="7"/>
  <c r="H11" i="7"/>
  <c r="H57" i="7"/>
  <c r="H6" i="7"/>
  <c r="H82" i="7"/>
  <c r="H79" i="7"/>
  <c r="H5" i="7"/>
  <c r="H86" i="7"/>
  <c r="H7" i="7"/>
  <c r="F94" i="7"/>
  <c r="H58" i="7"/>
  <c r="H34" i="7"/>
  <c r="H31" i="7"/>
  <c r="H17" i="7"/>
  <c r="AM6" i="16"/>
  <c r="AM12" i="16"/>
  <c r="AM11" i="16"/>
  <c r="AM10" i="16"/>
  <c r="AM9" i="16"/>
  <c r="AM8" i="16"/>
  <c r="AM7" i="16"/>
  <c r="D94" i="7"/>
  <c r="H66" i="7"/>
  <c r="H52" i="7"/>
  <c r="H50" i="7"/>
  <c r="H28" i="7"/>
  <c r="H14" i="7"/>
  <c r="H90" i="7"/>
  <c r="H49" i="7"/>
  <c r="H19" i="7"/>
  <c r="H42" i="7"/>
  <c r="H30" i="7"/>
  <c r="H16" i="7"/>
  <c r="H8" i="7"/>
  <c r="H62" i="7"/>
  <c r="H38" i="7"/>
  <c r="H35" i="7"/>
  <c r="B94" i="7"/>
  <c r="H70" i="7"/>
  <c r="H13" i="7"/>
  <c r="H67" i="7"/>
  <c r="H75" i="7"/>
  <c r="H72" i="7"/>
  <c r="H61" i="7"/>
  <c r="H20" i="7"/>
  <c r="H9" i="7"/>
  <c r="J71" i="3"/>
  <c r="K68" i="3"/>
  <c r="L68" i="3" s="1"/>
  <c r="H92" i="7"/>
  <c r="H89" i="7"/>
  <c r="H78" i="7"/>
  <c r="H71" i="7"/>
  <c r="H68" i="7"/>
  <c r="H53" i="7"/>
  <c r="H27" i="7"/>
  <c r="H18" i="7"/>
  <c r="H91" i="7"/>
  <c r="H88" i="7"/>
  <c r="E94" i="7"/>
  <c r="H65" i="7"/>
  <c r="H59" i="7"/>
  <c r="H56" i="7"/>
  <c r="H44" i="7"/>
  <c r="H41" i="7"/>
  <c r="H24" i="7"/>
  <c r="H22" i="7"/>
  <c r="H15" i="7"/>
  <c r="H76" i="7"/>
  <c r="H32" i="7"/>
  <c r="H29" i="7"/>
  <c r="H21" i="7"/>
  <c r="H85" i="7"/>
  <c r="H64" i="7"/>
  <c r="H47" i="7"/>
  <c r="H84" i="7"/>
  <c r="H73" i="7"/>
  <c r="H55" i="7"/>
  <c r="H43" i="7"/>
  <c r="H40" i="7"/>
  <c r="H37" i="7"/>
  <c r="H23" i="7"/>
  <c r="H93" i="7"/>
  <c r="H87" i="7"/>
  <c r="H81" i="7"/>
  <c r="H63" i="7"/>
  <c r="H60" i="7"/>
  <c r="H48" i="7"/>
  <c r="H45" i="7"/>
  <c r="H25" i="7"/>
  <c r="H83" i="7"/>
  <c r="H80" i="7"/>
  <c r="H69" i="7"/>
  <c r="H51" i="7"/>
  <c r="H39" i="7"/>
  <c r="H36" i="7"/>
  <c r="H33" i="7"/>
  <c r="H26" i="7"/>
  <c r="H12" i="7"/>
  <c r="H10" i="7"/>
  <c r="H77" i="7"/>
  <c r="C94" i="7"/>
  <c r="N11" i="7" l="1"/>
  <c r="N16" i="7"/>
  <c r="P16" i="7" s="1"/>
  <c r="N5" i="7"/>
  <c r="P5" i="7" s="1"/>
  <c r="N14" i="7"/>
  <c r="X14" i="7" s="1"/>
  <c r="N19" i="7"/>
  <c r="P19" i="7" s="1"/>
  <c r="N17" i="7"/>
  <c r="P17" i="7" s="1"/>
  <c r="N12" i="7"/>
  <c r="P12" i="7" s="1"/>
  <c r="N8" i="7"/>
  <c r="X8" i="7" s="1"/>
  <c r="N15" i="7"/>
  <c r="X15" i="7" s="1"/>
  <c r="N10" i="7"/>
  <c r="P10" i="7" s="1"/>
  <c r="N6" i="7"/>
  <c r="P6" i="7" s="1"/>
  <c r="N9" i="7"/>
  <c r="E61" i="3"/>
  <c r="C61" i="3" s="1"/>
  <c r="N18" i="7"/>
  <c r="P18" i="7" s="1"/>
  <c r="X19" i="7"/>
  <c r="N7" i="7"/>
  <c r="N13" i="7"/>
  <c r="P13" i="7" s="1"/>
  <c r="AO6" i="16"/>
  <c r="B58" i="3" s="1"/>
  <c r="E62" i="3" s="1"/>
  <c r="AP6" i="16"/>
  <c r="K71" i="3"/>
  <c r="E70" i="3" s="1"/>
  <c r="L71" i="3"/>
  <c r="P15" i="7"/>
  <c r="H94" i="7"/>
  <c r="P11" i="7"/>
  <c r="X17" i="7" l="1"/>
  <c r="P14" i="7"/>
  <c r="X5" i="7"/>
  <c r="P8" i="7"/>
  <c r="B61" i="3"/>
  <c r="AB7" i="7"/>
  <c r="AB15" i="7"/>
  <c r="AB18" i="7"/>
  <c r="P7" i="7"/>
  <c r="X18" i="7"/>
  <c r="AB13" i="7"/>
  <c r="Z5" i="7"/>
  <c r="N20" i="7"/>
  <c r="Z11" i="7" s="1"/>
  <c r="X6" i="7"/>
  <c r="AB10" i="7"/>
  <c r="AB8" i="7"/>
  <c r="AB17" i="7"/>
  <c r="AB14" i="7"/>
  <c r="AB6" i="7"/>
  <c r="AB19" i="7"/>
  <c r="T7" i="7"/>
  <c r="T6" i="7"/>
  <c r="AB9" i="7"/>
  <c r="AB16" i="7"/>
  <c r="AB12" i="7"/>
  <c r="T5" i="7"/>
  <c r="AB5" i="7"/>
  <c r="AB11" i="7"/>
  <c r="T8" i="7"/>
  <c r="X11" i="7"/>
  <c r="Z6" i="7"/>
  <c r="Z15" i="7"/>
  <c r="X12" i="7"/>
  <c r="Z12" i="7"/>
  <c r="Z8" i="7"/>
  <c r="Z19" i="7"/>
  <c r="Z14" i="7"/>
  <c r="X13" i="7"/>
  <c r="Z13" i="7"/>
  <c r="X10" i="7"/>
  <c r="Z10" i="7"/>
  <c r="Z18" i="7"/>
  <c r="Z17" i="7"/>
  <c r="X9" i="7"/>
  <c r="Z9" i="7"/>
  <c r="Z7" i="7"/>
  <c r="X7" i="7"/>
  <c r="X16" i="7"/>
  <c r="Z16" i="7"/>
  <c r="P9" i="7"/>
  <c r="C62" i="3"/>
  <c r="B62" i="3"/>
  <c r="Q9" i="7" l="1"/>
  <c r="P20" i="7"/>
  <c r="Q5" i="7"/>
  <c r="Q14" i="7"/>
  <c r="Q16" i="7"/>
  <c r="Q6" i="7"/>
  <c r="Q17" i="7"/>
  <c r="Q8" i="7"/>
  <c r="Q13" i="7"/>
  <c r="AC12" i="7"/>
  <c r="Q19" i="7"/>
  <c r="Q15" i="7"/>
  <c r="AA7" i="7"/>
  <c r="Q11" i="7"/>
  <c r="Q7" i="7"/>
  <c r="AA17" i="7"/>
  <c r="Q10" i="7"/>
  <c r="AA13" i="7"/>
  <c r="AC11" i="7"/>
  <c r="AC7" i="7"/>
  <c r="AA9" i="7"/>
  <c r="AA12" i="7"/>
  <c r="AC10" i="7"/>
  <c r="AC15" i="7"/>
  <c r="AA10" i="7"/>
  <c r="AA8" i="7"/>
  <c r="AC9" i="7"/>
  <c r="AC8" i="7"/>
  <c r="AC18" i="7"/>
  <c r="AA19" i="7"/>
  <c r="AA11" i="7"/>
  <c r="AC16" i="7"/>
  <c r="AC17" i="7"/>
  <c r="AA18" i="7"/>
  <c r="AA14" i="7"/>
  <c r="AA6" i="7"/>
  <c r="AC14" i="7"/>
  <c r="AC13" i="7"/>
  <c r="AA16" i="7"/>
  <c r="AC6" i="7"/>
  <c r="AA5" i="7"/>
  <c r="AA15" i="7"/>
  <c r="AC5" i="7"/>
  <c r="AC19" i="7"/>
  <c r="AE5" i="7"/>
  <c r="AD5" i="7"/>
  <c r="AE10" i="7"/>
  <c r="AD10" i="7"/>
  <c r="AE8" i="7"/>
  <c r="AD8" i="7"/>
  <c r="AE19" i="7"/>
  <c r="AD19" i="7"/>
  <c r="AE11" i="7"/>
  <c r="AD11" i="7"/>
  <c r="AE7" i="7"/>
  <c r="AD7" i="7"/>
  <c r="AE18" i="7"/>
  <c r="AD18" i="7"/>
  <c r="AE14" i="7"/>
  <c r="AD14" i="7"/>
  <c r="AE6" i="7"/>
  <c r="AD6" i="7"/>
  <c r="AE17" i="7"/>
  <c r="AD17" i="7"/>
  <c r="AE16" i="7"/>
  <c r="AD16" i="7"/>
  <c r="AE15" i="7"/>
  <c r="AD15" i="7"/>
  <c r="AD13" i="7"/>
  <c r="AE13" i="7"/>
  <c r="AE9" i="7"/>
  <c r="AD9" i="7"/>
  <c r="AD12" i="7"/>
  <c r="AE12" i="7"/>
  <c r="Q12" i="7"/>
  <c r="Q18" i="7"/>
  <c r="AG5" i="7" l="1"/>
  <c r="AI5" i="7" s="1"/>
  <c r="AH5" i="7"/>
  <c r="E45" i="3" s="1"/>
  <c r="B53" i="3" s="1"/>
  <c r="AH8" i="7"/>
  <c r="E48" i="3" s="1"/>
  <c r="B54" i="3" s="1"/>
  <c r="AH7" i="7"/>
  <c r="E47" i="3" s="1"/>
  <c r="AH6" i="7"/>
  <c r="E46" i="3" s="1"/>
  <c r="AG8" i="7"/>
  <c r="AG7" i="7"/>
  <c r="AG6" i="7"/>
  <c r="AI6" i="7" l="1"/>
  <c r="AI7" i="7"/>
  <c r="AI8" i="7"/>
  <c r="D45" i="3"/>
  <c r="D47" i="3" l="1"/>
  <c r="D48" i="3"/>
  <c r="D46" i="3"/>
  <c r="C3" i="11" l="1"/>
  <c r="D62" i="11"/>
  <c r="C62" i="11"/>
  <c r="D61" i="11"/>
  <c r="C61" i="11"/>
  <c r="D60" i="11"/>
  <c r="C60" i="11"/>
  <c r="D59" i="11"/>
  <c r="C59" i="11"/>
  <c r="D58" i="11"/>
  <c r="C58" i="11"/>
  <c r="D57" i="11"/>
  <c r="C57" i="11"/>
  <c r="D56" i="11"/>
  <c r="C56" i="11"/>
  <c r="D55" i="11"/>
  <c r="C55" i="11"/>
  <c r="D54" i="11"/>
  <c r="C54" i="11"/>
  <c r="D53" i="11"/>
  <c r="C53" i="11"/>
  <c r="D52" i="11"/>
  <c r="C52" i="11"/>
  <c r="D51" i="11"/>
  <c r="C51" i="11"/>
  <c r="D50" i="11"/>
  <c r="C50" i="11"/>
  <c r="D49" i="11"/>
  <c r="C49" i="11"/>
  <c r="D48" i="11"/>
  <c r="C48" i="11"/>
  <c r="D47" i="11"/>
  <c r="C47" i="11"/>
  <c r="D46" i="11"/>
  <c r="C46" i="11"/>
  <c r="D45" i="11"/>
  <c r="C45" i="11"/>
  <c r="D44" i="11"/>
  <c r="C44" i="11"/>
  <c r="D43" i="11"/>
  <c r="C43" i="11"/>
  <c r="D42" i="11"/>
  <c r="C42" i="11"/>
  <c r="D41" i="11"/>
  <c r="C41" i="11"/>
  <c r="D40" i="11"/>
  <c r="C40" i="11"/>
  <c r="D39" i="11"/>
  <c r="C39" i="11"/>
  <c r="D38" i="11"/>
  <c r="C38" i="11"/>
  <c r="D37" i="11"/>
  <c r="C37" i="11"/>
  <c r="D36" i="11"/>
  <c r="C36" i="11"/>
  <c r="D35" i="11"/>
  <c r="C35" i="11"/>
  <c r="D34" i="11"/>
  <c r="C34" i="11"/>
  <c r="D33" i="11"/>
  <c r="C33" i="11"/>
  <c r="D32" i="11"/>
  <c r="C32" i="11"/>
  <c r="D31" i="11"/>
  <c r="C31" i="11"/>
  <c r="D30" i="11"/>
  <c r="C30" i="11"/>
  <c r="D29" i="11"/>
  <c r="C29" i="11"/>
  <c r="D28" i="11"/>
  <c r="C28" i="11"/>
  <c r="D27" i="11"/>
  <c r="C27" i="11"/>
  <c r="D26" i="11"/>
  <c r="C26" i="11"/>
  <c r="D25" i="11"/>
  <c r="C25" i="11"/>
  <c r="D24" i="11"/>
  <c r="C24" i="11"/>
  <c r="D23" i="11"/>
  <c r="C23" i="11"/>
  <c r="D22" i="11"/>
  <c r="C22" i="11"/>
  <c r="D21" i="11"/>
  <c r="C21" i="11"/>
  <c r="D20" i="11"/>
  <c r="C20" i="11"/>
  <c r="D19" i="11"/>
  <c r="C19" i="11"/>
  <c r="D18" i="11"/>
  <c r="C18" i="11"/>
  <c r="D17" i="11"/>
  <c r="C17" i="11"/>
  <c r="D16" i="11"/>
  <c r="C16" i="11"/>
  <c r="D15" i="11"/>
  <c r="C15" i="11"/>
  <c r="D14" i="11"/>
  <c r="C14" i="11"/>
  <c r="D13" i="11"/>
  <c r="C13" i="11"/>
  <c r="D12" i="11"/>
  <c r="C12" i="11"/>
  <c r="D11" i="11"/>
  <c r="C11" i="11"/>
  <c r="D10" i="11"/>
  <c r="C10" i="11"/>
  <c r="D9" i="11"/>
  <c r="C9" i="11"/>
  <c r="D8" i="11"/>
  <c r="C8" i="11"/>
  <c r="D7" i="11"/>
  <c r="C7" i="11"/>
  <c r="D6" i="11"/>
  <c r="C6" i="11"/>
  <c r="D5" i="11"/>
  <c r="C5" i="11"/>
  <c r="D4" i="11"/>
  <c r="C4" i="11"/>
  <c r="D3" i="11"/>
  <c r="G4" i="11" l="1"/>
  <c r="H4" i="11"/>
  <c r="I4" i="11"/>
  <c r="F4" i="11"/>
  <c r="K4" i="11"/>
  <c r="M4" i="11"/>
  <c r="L4" i="11"/>
  <c r="J4" i="11"/>
  <c r="I9" i="11" l="1"/>
  <c r="J9" i="11"/>
  <c r="K9" i="11"/>
  <c r="H9" i="11"/>
  <c r="I10" i="11" l="1"/>
  <c r="E11" i="3" l="1"/>
  <c r="B12" i="3" l="1"/>
  <c r="J21" i="3"/>
  <c r="B21" i="3" s="1"/>
  <c r="J22" i="3"/>
  <c r="B22" i="3" s="1"/>
  <c r="J19" i="3"/>
  <c r="B19" i="3" s="1"/>
  <c r="J18" i="3"/>
  <c r="B18" i="3" s="1"/>
  <c r="J20" i="3"/>
  <c r="B20" i="3" s="1"/>
  <c r="J17" i="3"/>
  <c r="B17" i="3" s="1"/>
</calcChain>
</file>

<file path=xl/sharedStrings.xml><?xml version="1.0" encoding="utf-8"?>
<sst xmlns="http://schemas.openxmlformats.org/spreadsheetml/2006/main" count="1530" uniqueCount="905">
  <si>
    <t>Doc. Code:</t>
  </si>
  <si>
    <t>اطلاعات اولیه و ابعاد شغل</t>
  </si>
  <si>
    <t>Job Basic Data</t>
  </si>
  <si>
    <t>عنوان شغلی:</t>
  </si>
  <si>
    <t>:Job Title</t>
  </si>
  <si>
    <t xml:space="preserve">Age:                      </t>
  </si>
  <si>
    <t xml:space="preserve">سن:                                          </t>
  </si>
  <si>
    <t>سابقه در گروه سولیکو:                        ماه:</t>
  </si>
  <si>
    <t>سابقه در سمت:                                  ماه:</t>
  </si>
  <si>
    <t>Job Profile</t>
  </si>
  <si>
    <t>بر اساس تست و با در نظر گرفتن انواع 16 گانه تیپ شخصیتی آزمون، تیپ شخصیتی نامبرده به شرح ذیل می باشد.</t>
  </si>
  <si>
    <t xml:space="preserve">وي در طراحي پروژه ها و سپس سازماندهي افراد براي اجراي آنها تواناست. و معيارها، استانداردها و باورهايش آگاه است و آگاهانه آنها را پيگيري مي كند، شايستگي، كارآمدي و نشان دادن آنها در كار براي او ارزش زيادي دارد. از تعامل و همكاري با ديگران لذت برده و آنها را در اتمام به موقع پروژه موظف و مسئول مي داند. در شرايطي كه شرح وظايف هر كسي مشخص است، به خوبي كار كرده و اعتقاد دارد كه مشكلات را مي توان با تكنيك هاي ثابت شده حل و فصل كرد. </t>
  </si>
  <si>
    <t>برونگراي متفكر و درونگراي حسي</t>
  </si>
  <si>
    <t>ESTJ</t>
  </si>
  <si>
    <t>وي براي علائق خويش بدنبال استدلالات منطقي است. امور نظري و انتزاعي بيشتر از تعاملات اجتماعي مورد علاقه او هستند. او آرام، خوددار، منعطف و سازگار است. توانايي ويژه براي تمرکز عميق در حل مسائل  دارد. او شکاک، گاهي منتقد و هميشه تحليلگر است.</t>
  </si>
  <si>
    <t>درونگراي متفكر و برونگراي شهودي</t>
  </si>
  <si>
    <t>INTP</t>
  </si>
  <si>
    <t>او آرام، صميمي، مسئول و وظيفه شناس است. و در رابطه با وظايفش متعهد و استوار است. دقيق، ساعي ووفادار به ارزشهاي سازمان، محتاط و آگاه است و درباره کساني که برايش مهم هستند، جزئياتي را به خاطر مي سپارد که آنها چگونه احساس مي کنند. او براي ايجاد يک محيط هماهنگ و منضبط در کار و خانه مي کوشد.</t>
  </si>
  <si>
    <t>درونگراي حسي و برونگراي احساسي</t>
  </si>
  <si>
    <t>ISFJ</t>
  </si>
  <si>
    <t xml:space="preserve">او آرام، جدي و با دقت به موفقيت دست مي يابد. اهل عمل، علاقمند به حقيقت، واقع گرا و پاسخگوست و به شکل منطقي تصميم مي گيرد که چه کاري بايد انجام شود. صرفنظر از حواس پرتي، از اينکه در خانه، کار و زندگي همه چيز با نظم و سازماندهي انجام بگيرد خشنود مي شود. او براي سنتها و وظيفه شناسي ارزش قائل است. </t>
  </si>
  <si>
    <t>درونگراي حسي و برونگراي متفکر</t>
  </si>
  <si>
    <t>ISTJ</t>
  </si>
  <si>
    <t>وي وظيفه شناس و همکاري کننده است. بدنبال هماهنگي در محيط پيرامون است و ملزومات آن را فراهم مي کند. علاقمند به کار با ديگران و اتمام به موقع آن است. او در موارد کوچک و جزئي صادق و پيگير است. به آنچه ديگران در زندگي نياز دارند، توجه مي کند و سعي ميکند آنها را فراهم کند. توقع دارد بخاطر. آنچه که هست و بخاطر همکاريش از وي قدرداني شود</t>
  </si>
  <si>
    <t>برونگراي احساسي و درونگراي حسي</t>
  </si>
  <si>
    <t>ESFJ</t>
  </si>
  <si>
    <t>صريح، مصمم و آماده رهبري است. او به سرعت متوجه اقدامات و سياستهاي غير منطقي شده و سيستمهاي هوشمند حل مسائل سازماني را بسط داده و بکار مي بندد. او از تصميمات طولاني مدت و دستيابي به آنها لذت مي برد. معمولا از همه چيز مطلع مي شود، اهل مطالعه است و از بسط دانش و انتقال آن به ديگران لذت مي برد. در ارائه و طرح ايده هايش کارآمد و قوي عمل مي کند.</t>
  </si>
  <si>
    <t>برونگراي متفکر و درونگراي شهودي</t>
  </si>
  <si>
    <t>ENTJ</t>
  </si>
  <si>
    <t>بدنبال ايجاد پيوند و ارتباط بين ايده ها، ارتباطات و دارائيهايش است. در پي انگيزه اي است که افراد را به حرکت وادارد و در مورد ديگران بينش و شناخت عميقي دارد. وظيفه شناس است و به ارزشهاي ثابت خود وفادار مي ماند. به بهترين شکل در خدمت گروه است  و در تيم مصمم و سازمان يافته عمل مي کند.</t>
  </si>
  <si>
    <t>درونگراي شهودي و برونگراي احساسي</t>
  </si>
  <si>
    <t>INFJ</t>
  </si>
  <si>
    <t xml:space="preserve">افکار و انديشه هاي بکر و دست نخورده اي داشته و انگيزه نيرومندي براي بکار بستن آنها و رسيدن به اهدافش دارد. الگوهاي وقايع پيرامون را بسرعت درمي يابد و در مورد آنها در درازمدت بينشي عميق پيدا مي كند. هنگامي که کاري به او سپرده شود، آن را سازماندهي کرده و سپس انجام مي دهد. وي مستقل و شکاک است. استانداردهاي بالايي از شايستگي و عملکرد براي خود و ديگران دارد. </t>
  </si>
  <si>
    <t>درونگراي شهودي و برونگراي متفکر</t>
  </si>
  <si>
    <t>INTJ</t>
  </si>
  <si>
    <r>
      <t>مدارا کننده و منعطف بوده، و در هنگام بروز يک مشکل، مشاهده گري آرام و خونسرد است. و پس از آن بسرعت براي يافتن راه حلهاي عملي وارد عمل مي شود. تحليل مي کند که چه چيزهايي کارساز است و با آمادگي مقدار زيادي از داده ها را از کانون اصلي مشکلات جدا کرده و اينکار را به پايان مي رساند.</t>
    </r>
    <r>
      <rPr>
        <sz val="12"/>
        <color theme="1"/>
        <rFont val="B Nazanin"/>
        <charset val="178"/>
      </rPr>
      <t xml:space="preserve"> علاقمند به دلايل بوده و واقعيات را با استفاده از اصول منطقي و ارزش کارايي آنها سازماندهي مي کند.</t>
    </r>
  </si>
  <si>
    <t>درونگراي متفکر و برونگراي حسي</t>
  </si>
  <si>
    <t>ISTP</t>
  </si>
  <si>
    <t>درونگراي احساسي و برونگراي حسي</t>
  </si>
  <si>
    <t>ISFP</t>
  </si>
  <si>
    <t>آرمان گراست و به ارزشهايش و افرادي که برايش مهمند، وفادار است. خواهان يک زندگي اجتماعي است که با ارزشهايش همخواني داشته باشد. کنجکاو است و امکانات را بسرعت درمي يابد. مي تواند براي بکار بستن ايده هايش  سازماندهنده خوبي باشد. بدنبال تفاهم با افراد و کمک به آنها براي تحقق استعدادهايشان است. سازگار، منعطف و پذيرا است مگر آنکه ارزشهايش تهديد شوند.</t>
  </si>
  <si>
    <t>درونگراي احساسي و برونگراي شهودي</t>
  </si>
  <si>
    <t>INFP</t>
  </si>
  <si>
    <t>منعطف و مداراکننده است. ديدگاهي عملي متمرکز بر نتايج فوري اتخاذ مي کند. نظريه ها و توضيحات مفهومي او را تحت تأثير قرار مي دهد، خواستار آنست که با انرژي کامل به حل مسئله بپردازد. اين زماني و اين مکاني است. خودمختار است و از هر لحظه اي که مشغول فعاليت با ديگران است ، لذت مي برد. از سبکها و موضوعات آرامش بخش استفاده مي کند. بهترين شکل يادگيري را در فعاليت عملي مي بيند.</t>
  </si>
  <si>
    <t>برونگراي حسي و درونگراي متفکر</t>
  </si>
  <si>
    <t>ESTP</t>
  </si>
  <si>
    <t>دست و دلباز، صميمي و پذيراست. عاشق زندگي ، افراد و کارهاي آرامش بخش است. از کارکردن با ديگران و اتفاقاتي که در اين حين رخ مي دهند، لذت مي برد. يک حس مشترک و ديدگاهي واقع گرا نسبت به کارش دارد و کار را براي خويش مفرح مي سازد. منعطف و راضي است. به سهولت با افراد و محيطهاي تازه سازگار مي شود . بهترين شکل يادگيري اش ، سعي درآزمايش يک مهارت جديد در ارتباط با ديگران است.</t>
  </si>
  <si>
    <t>برونگراي حسي و درونگراي احساسي</t>
  </si>
  <si>
    <t>ESFP</t>
  </si>
  <si>
    <t>علاقمندي با حرارت ورويائي است. زندگي را سرشار از امکانات مي بيند. به سرعت بين وقايع واطلاعاتش پيوند ايجادمي کند وبا اطمينان براساس الگويي که مد نظرش است پيش مي رود. از ديگران تأييد زيادي مي خواهد و آماده حمايت و قدرداني از ديگران است. منعطف و راضي است. اغلب بر توانايي اش در بداهه گويي و تأثير گذاري کلامش تکيه مي کند.</t>
  </si>
  <si>
    <t>برونگراي شهودي و درونگراي احساسي</t>
  </si>
  <si>
    <t>ENFP</t>
  </si>
  <si>
    <t>سريع، باهوش، بر انگيزنده، محرک و پرحرف است. مبتکر در حل مسائل جديد و چالش انگيز است. در مطالعه شناخت افراد تواناست. از کارهاي روتين طفره مي رود. بندرت کارها را به يک روش انجام مي دهد و در تعقيب علائقش، مستعد از اين شاخه به آن شاخه پريدن است</t>
  </si>
  <si>
    <t>برونگراي شهودي و درونگراي متفکر</t>
  </si>
  <si>
    <t>ENTP</t>
  </si>
  <si>
    <t>با حرارت، همدل، پاسخگو و مسئول است. با هيجانات، نيازها و انگيزه هاي ديگران هماهنگي زيادي نشان مي دهد. در هر کسي استعدادي مي يابد و خواهان کمک به ديگران در تحقق استعدادهايشان است. ممکن است به عنوان يک سازمان دهنده رشد فردي و يا گروهي عمل کند. صادق است و پاسخگوي تحسين و انتقاد است.  اجتماعي و تسهيلگر ارتباط ديگران در گروه است و يک رهبري (مديريت) القاء کننده را ارائه مي دهد.</t>
  </si>
  <si>
    <t>برونگراي احساسي و درونگراي شهودي</t>
  </si>
  <si>
    <t>ENFJ</t>
  </si>
  <si>
    <t>خلاصه</t>
  </si>
  <si>
    <t>ویژگی ها</t>
  </si>
  <si>
    <t>نتیجه مصاحبه شایستگی محور</t>
  </si>
  <si>
    <t>شایستگی های شغل</t>
  </si>
  <si>
    <t>شایستگی های شاغل</t>
  </si>
  <si>
    <t>ارتباط موثر</t>
  </si>
  <si>
    <t>نتیجه گرایی</t>
  </si>
  <si>
    <t>خلاقیت و نوآوری</t>
  </si>
  <si>
    <t>مشتری مداری</t>
  </si>
  <si>
    <t>کار گروهی</t>
  </si>
  <si>
    <t>انعطاف پذیری و سازگاری</t>
  </si>
  <si>
    <t>پاسخگوی گرامی :</t>
  </si>
  <si>
    <r>
      <t xml:space="preserve">هر یک از عبارات زیر را به دقت بخوانید و مشخص کنید که کدام یک از عبارات شما را خوب توصیف می کند و جلوی همان عبارت عدد </t>
    </r>
    <r>
      <rPr>
        <sz val="14"/>
        <color indexed="8"/>
        <rFont val="B Mitra"/>
        <charset val="178"/>
      </rPr>
      <t>(1) بگذارید.</t>
    </r>
  </si>
  <si>
    <t xml:space="preserve">نام و نام خانوادگی :                                                  سن :                               تحصیلات:                                          </t>
  </si>
  <si>
    <t>سمت شغل</t>
  </si>
  <si>
    <t>ردیف</t>
  </si>
  <si>
    <t>سوالات</t>
  </si>
  <si>
    <t>کاملاً موافقم</t>
  </si>
  <si>
    <t>موافقم</t>
  </si>
  <si>
    <t>تا حدودی</t>
  </si>
  <si>
    <t>مخالفم</t>
  </si>
  <si>
    <t>کاملاً مخالفم</t>
  </si>
  <si>
    <t>به نظر من برای غلبه برمشکلات باید گام به گام پیش رفت.</t>
  </si>
  <si>
    <t>لذت بردن از زندگی برایم مشکل است.</t>
  </si>
  <si>
    <t>شغلی را ترجیح می دهم که حتی الامکان من تصمیم گیرنده باشم.</t>
  </si>
  <si>
    <t>می توانم بدون تنش زیاد، با مشکلات مقابله کنم.</t>
  </si>
  <si>
    <t>می توانم برای معنی دادن به زندگی، تا حدامکان تلاش کنم.</t>
  </si>
  <si>
    <t>نسبت به هیجاناتم آگاه هستم.</t>
  </si>
  <si>
    <t xml:space="preserve"> سعی می کنم بدون خیال پردازی ، واقعیت امور را در نظر بگیرم.</t>
  </si>
  <si>
    <t>به راحتی با دیگران دوست می شوم.</t>
  </si>
  <si>
    <t>معتقدم توانایی تسلط بر شرایط دشوار را دارم.</t>
  </si>
  <si>
    <t>بیشتر مواقع به خودم اطمینان دارم.</t>
  </si>
  <si>
    <t>کنترل خشم برایم مشکل است.</t>
  </si>
  <si>
    <t>شروع دوباره، برایم سخت است.</t>
  </si>
  <si>
    <t>کمک کردن به دیگران را دوست دارم.</t>
  </si>
  <si>
    <t>به خوبی  می توانم احساسات دیگران را درک کنم.</t>
  </si>
  <si>
    <t>هنگام که از دیگران خشمگین می شوم، نمی توانم با آنها در این مورد صحبت کنم.</t>
  </si>
  <si>
    <t xml:space="preserve"> هنگام رویارویی بایک موقعیت دشوار ، دوست دارم تا حدممکن در مورد آن اطلاعات جمع آوری کنم.</t>
  </si>
  <si>
    <t xml:space="preserve"> خندیدن برایم سخت است.</t>
  </si>
  <si>
    <t>هنگام کار کردن بادیگران ،بیشترپیرو افکار آنها هستم تا فکر خودم.</t>
  </si>
  <si>
    <t xml:space="preserve"> نمی توانم به خوبی فشارهاراتحمل کنم.</t>
  </si>
  <si>
    <t>درچندسال گذشته کمتر کاری رابه نتیجه رسانده ام.</t>
  </si>
  <si>
    <t xml:space="preserve"> به سختی می توانم احساسات عمیقم را با دیگران در میان بگذارم.</t>
  </si>
  <si>
    <t>دیگران نمی فهمند که من چه فکری دارم.</t>
  </si>
  <si>
    <t>به خوبی بادیگران همراهی می کنم.</t>
  </si>
  <si>
    <t>به اغلب کارهایی که انجام می دهم خوش بین هستم.</t>
  </si>
  <si>
    <t xml:space="preserve"> برای خودم احترام قائل هستم.</t>
  </si>
  <si>
    <t xml:space="preserve"> عصبی بودنم مشکل ایجاد می کند.</t>
  </si>
  <si>
    <t xml:space="preserve"> به سختی می توانم فکرم را در مورد مسائل تغییر دهم.</t>
  </si>
  <si>
    <t>کمک به دیگران ،مرا کسل نمی کند، بخصوص اگر شایستگی آنرا داشته باشند.</t>
  </si>
  <si>
    <t xml:space="preserve"> دوستانم می توانند مسائل خصوصی خودشان را با من در میان بگذارند.</t>
  </si>
  <si>
    <t>می توانم مخالفتم را با دیگران ابراز نمایم.</t>
  </si>
  <si>
    <t xml:space="preserve"> هنگام مواجهه با یک مشکل ، اولین کاری که انجام می دهم دست نگه داشتن و فکرکردن است.</t>
  </si>
  <si>
    <t xml:space="preserve"> فرد با نشاطی هستم.</t>
  </si>
  <si>
    <t>ترجیح می دهم دیگران برایم تصمیم بگیرند.</t>
  </si>
  <si>
    <t>احساس می کنم کنترل اضطراب برایم مشکل است.</t>
  </si>
  <si>
    <t>از کارهایی که انجام می دهم راضی نیستم.</t>
  </si>
  <si>
    <t xml:space="preserve"> به سختی می فهمم چه احساسی دارم.</t>
  </si>
  <si>
    <t>تمایل دارم با آنچه دراطرافم می گذردروبرو نشوم واز برخوردباآنها طفره می روم.</t>
  </si>
  <si>
    <t>روابط صمیمی با دوستانم برای هردوطرفمان اهمیت دارد.</t>
  </si>
  <si>
    <t>حتی در موقعیت های دشوار، معمولاًبرای ادامه کار انگیزه دارم.</t>
  </si>
  <si>
    <t xml:space="preserve"> نمی توانم خودم را اینطور که هستم بپذیرم.</t>
  </si>
  <si>
    <t>دیگران به من می گویند هنگام بحث ، آرام تر صحبت کنم.</t>
  </si>
  <si>
    <t xml:space="preserve"> به آسانی با شرایط جدید سازگار می شوم.</t>
  </si>
  <si>
    <t>به کودک گمشده کمک می کنم ،حتی اگر همان موقع جای دیگری کار داشته باشم.</t>
  </si>
  <si>
    <t>به اتفاقی که برای دیگران می افتد توجه دارم.</t>
  </si>
  <si>
    <t>نه گفتن برایم مشکل است.</t>
  </si>
  <si>
    <t>هنگام تلاش برای حل یک مشکل ، راه حل های ممکن را درنظر می آورم ،سپس بهترین راانتخاب می کنم.</t>
  </si>
  <si>
    <t>از زندگی ام راضیم.</t>
  </si>
  <si>
    <t>تصمیم گیری برایم مشکل است.</t>
  </si>
  <si>
    <t>می توانم در شرایط دشوار، چگونه آرامشم را حفظ کنم.</t>
  </si>
  <si>
    <t>هیچ چیز در من علاقه ایجاد نمی کند.</t>
  </si>
  <si>
    <t>از احساسی که دارم آگاهم.</t>
  </si>
  <si>
    <t>درتصورات و خیال پردازی هایم غرق می شوم.</t>
  </si>
  <si>
    <t xml:space="preserve"> با دیگران رابطه خوبی دارم.</t>
  </si>
  <si>
    <t xml:space="preserve"> معمولاً انتظار دارم مشکلات به خوبی ختم شوند ، هر چند گاهی چنین نمی شود.</t>
  </si>
  <si>
    <t xml:space="preserve"> ازاندام و ظاهر خود راضی هستم.</t>
  </si>
  <si>
    <t>کم صبر هستم.</t>
  </si>
  <si>
    <t>می توانم عادات قبلی ام راتغییر دهم.</t>
  </si>
  <si>
    <t>اگرلازم باشد با زیر پا گذاشتن قانون از موقعیتی فرار کنم ، اینکار را انجام می دهم.</t>
  </si>
  <si>
    <t xml:space="preserve"> نسبت به احساسات دیگران حساس هستم.</t>
  </si>
  <si>
    <t>می توانم به راحتی افکارم را با دیگران بگویم.</t>
  </si>
  <si>
    <t>هنگام حل شدن ، به سختی می توانم در مورد انتخاب بهترین راه حل تصمیم گیری کنم.</t>
  </si>
  <si>
    <t xml:space="preserve"> اهل شوخی هستم.</t>
  </si>
  <si>
    <t>در انجام کارها و امور مختلف به دیگران وابسته ام.</t>
  </si>
  <si>
    <t xml:space="preserve"> رویارویی با مسائل نا خوشایند برایم مشکل است.</t>
  </si>
  <si>
    <t xml:space="preserve"> حتی الامکان کارهایی رابه عهده می گیرم که برایم لذت بخش ا ند.</t>
  </si>
  <si>
    <t>حتی هنگام آشفتگی ، از آنچه در من اتفاق می افتد آگاهم.</t>
  </si>
  <si>
    <t xml:space="preserve"> تمایل به مبالغه گویی دارم.</t>
  </si>
  <si>
    <t>به نظردیگران من فردی اجتماعی هستم.</t>
  </si>
  <si>
    <t>به توانایی ام برای مقابله با دشوارترین مسائل اطمینان دارم.</t>
  </si>
  <si>
    <t>از شیوه نگرش و فکرم راضی هستم.</t>
  </si>
  <si>
    <t xml:space="preserve"> بدجوری خشمگین می شوم.</t>
  </si>
  <si>
    <t>معمولاًٌ تغییر ایجاد کردن در زندگی روزانه برایم سخت ا ست.</t>
  </si>
  <si>
    <t xml:space="preserve"> قادر هستم احترام به دیگران را حفظ کنم.</t>
  </si>
  <si>
    <t>دیدن رنج دیگران برایم سخت است.</t>
  </si>
  <si>
    <t xml:space="preserve"> به نظردیگران من نمی توانم احساسات و افکارم را بروز دهم.</t>
  </si>
  <si>
    <t>هنگام روبروشدن باشرایط دشوار، سعی میکنم در مورد راه حل های ممکن فکر کنم.</t>
  </si>
  <si>
    <t>افسرده هستم.</t>
  </si>
  <si>
    <t>فکرمی کنم به دیگران بیشتراحتیاج دارم ، تادیگران به من.</t>
  </si>
  <si>
    <t>مضطرب هستم.</t>
  </si>
  <si>
    <t>درموردآنچه می خواهم درزندگی انجام دهم فکر مشخص و خوبی ندارد.</t>
  </si>
  <si>
    <t>به سختی می توانم از امور برداشت صحیحی داشته باشم.</t>
  </si>
  <si>
    <t>به سختی می توانم احساساتم را بیان کنم.</t>
  </si>
  <si>
    <t xml:space="preserve"> با دوستانم رابطه صمیمی برقرار می کنم.</t>
  </si>
  <si>
    <t xml:space="preserve"> قبل از شروع کارهای جدید، معمولا ًاحساس می کنم شکست خواهم خورد.</t>
  </si>
  <si>
    <t xml:space="preserve"> هنگام بررسی نقاط ضعف قوتم ، باز هم احساس خوبی در مورد خودم دارم.</t>
  </si>
  <si>
    <t xml:space="preserve"> هنگام عصبانیت زود از کوره در می روم.</t>
  </si>
  <si>
    <t>اگرمجبور به ترک وطنم باشم،سازگاری برایم دشوار خواهد بود.</t>
  </si>
  <si>
    <t>به نظرمن پایبندی یک شهروند به قانون مهم است.</t>
  </si>
  <si>
    <t xml:space="preserve"> از جریحه دار کردن احساسات دیگران خودداری می کنم.</t>
  </si>
  <si>
    <t xml:space="preserve">مشکل می توانم از حق خود دفاع کنم. </t>
  </si>
  <si>
    <t>-</t>
  </si>
  <si>
    <t>+</t>
  </si>
  <si>
    <t>وزن</t>
  </si>
  <si>
    <t>نمره</t>
  </si>
  <si>
    <t>ضرایب</t>
  </si>
  <si>
    <t>جمع نمرات</t>
  </si>
  <si>
    <t xml:space="preserve"> مطلوب</t>
  </si>
  <si>
    <t>تفاضل از مطلوب</t>
  </si>
  <si>
    <t>حل مسئله</t>
  </si>
  <si>
    <t>1-16-31-46-61-76</t>
  </si>
  <si>
    <t>خوشبختی</t>
  </si>
  <si>
    <t>2-17-32-47-62-77</t>
  </si>
  <si>
    <t>استقلال</t>
  </si>
  <si>
    <t>3-18-33-48-63-78</t>
  </si>
  <si>
    <t>تحمل فشار</t>
  </si>
  <si>
    <t>4-19-34-49-64-79</t>
  </si>
  <si>
    <t>خود شکوفایی</t>
  </si>
  <si>
    <t>5-20-35-50-65-80</t>
  </si>
  <si>
    <t>خود آگاهی</t>
  </si>
  <si>
    <t>6-21-36-51-66-81</t>
  </si>
  <si>
    <t>واقع گرایی</t>
  </si>
  <si>
    <t>7-22-37-52-67-82</t>
  </si>
  <si>
    <t>روابط بین فردی</t>
  </si>
  <si>
    <t>8-23-38-53-68-83</t>
  </si>
  <si>
    <t>خوشبینی</t>
  </si>
  <si>
    <t>9-24-39-54-69-84</t>
  </si>
  <si>
    <t>عزت نفس</t>
  </si>
  <si>
    <t>10-25-40-55-70-85</t>
  </si>
  <si>
    <t>کنترل تکانش</t>
  </si>
  <si>
    <t>11-26-41-56-71-86</t>
  </si>
  <si>
    <t>انعطاف پذیری</t>
  </si>
  <si>
    <t>12-27-42-57-72-87</t>
  </si>
  <si>
    <t>مسئولیت پذیری</t>
  </si>
  <si>
    <t>13-28-43-58-73-88</t>
  </si>
  <si>
    <t>همدلی</t>
  </si>
  <si>
    <t>14-29-44-59-74-89</t>
  </si>
  <si>
    <t>خود ابرازگری</t>
  </si>
  <si>
    <t>15-30-45-60-75-90</t>
  </si>
  <si>
    <t>جمع کل</t>
  </si>
  <si>
    <t>جمع:</t>
  </si>
  <si>
    <t>Large 1</t>
  </si>
  <si>
    <t>Large 2</t>
  </si>
  <si>
    <t>Small 1</t>
  </si>
  <si>
    <t>Small 2</t>
  </si>
  <si>
    <t>تیپ شخصیت</t>
  </si>
  <si>
    <t>تیپ شخصیتی</t>
  </si>
  <si>
    <t>بیشترین</t>
  </si>
  <si>
    <t>کمترین</t>
  </si>
  <si>
    <t>S1: Telling</t>
  </si>
  <si>
    <t>S2: Selling</t>
  </si>
  <si>
    <t>S3: Participating</t>
  </si>
  <si>
    <t>سبک  S1/Tellingيا دستوري يا  آمرانه  سبكي است كه در آن رفتار هدايتي زياد و رفتار حمايتي اندك است  يعني رهبر بيشتر تأكيد بر تحقق اهداف دارد . رهبر آموزشهاي لازم درباره اينكه چه كارهايي بايد انجام شود تا هدفها محقق گردند، به زير دستان ارائه مي دهد و بر چگونگي انجام دستورات توسط زيردستان نظارت دقيق مي كند.</t>
  </si>
  <si>
    <t>سبک S2/ Selling يا فروشي يا قبولاندني  در اين سبك رفتارهاي هدايتي و حمايتي هر دو زياد است، يعني رهبري هم به تحقق اهداف و هم به تأمين نيازهاي زيردستان تأكيد دارد . رهبر بايد براي تشويق و ايجاد انگيزه در كاركنان، خود را درگير وظايف آن ان كند، و براي افزايش كارايي با آنها رابطه مناسبي برقرار سازد . در اين سبك رهبر تصميمات را براي زيردستان توضيح مي دهد و به آنها فرصت مي دهد تا آنها را بپذيرند ولي در نهايت تصميم را رهبر مي گيرد.</t>
  </si>
  <si>
    <t>سبک S3/Participating  يا مشاركتي رفتار هدايتي در اين سبك كم و رفتار حمايتي زياد است . رهبر به عنوان حلال و تسهيل كننده مسائل براي پيروان و همچنين پشتيبان آنان است . به آنان اجازه م ي دهد كه براي بعضي مسائل تصميم گيري كنند و آنها را كنترل نيز مي كند . هميشه براي حل مسائل پيش بيني نشده در دسترس است و همواره آمادگي اظهار قدرداني و حمايت اجتماعي از زير دستان را دارد.</t>
  </si>
  <si>
    <t>سبک  S4/Delegating يا تفويضي رفتار هدايتي و حمايتي در سبك هر دو پايين است بسياري از رهبران ايده آل مي باشد . زيرا رهبر دخالت خود را در برنامه ريزي كنترل ، جزئيات و تصريح هدفها به حداقل مي رساند و بعد از اينكه با زيردستان در مورد آنچه كه بايد انجام شود، به توافق رسيد، اجازه مي دهد تا آنها مسئوليت كارها را به عهده گرفته و راههاي رسيدن به اهداف را خود تعيين كنند . رهبر بيشتر سعي مي كند اعتماد را بين كاركنان گسترش داده و در آنها براي انجام وظايف محول انگيزه ايجاد نمايد.</t>
  </si>
  <si>
    <t>آزمون شخصیت شناسی MBTI</t>
  </si>
  <si>
    <t>پاسخگوی گرامی؛ هر یک از عبارات زیر را به دقت بخوانید و مشخص کنید که کدام یک از عبارات شما را بهتر توصیف می کند . جلوی همان عبارت عدد (1) بگذارید.</t>
  </si>
  <si>
    <t>الف : معمولاً احساسات و عواطف خود را در خویش نگه می دارم .</t>
  </si>
  <si>
    <t>ب : معمولاً احساسات و عواطف خودرا با دیگران و به راحتی درمیان می گذارم .</t>
  </si>
  <si>
    <t>الف : برای من امور قطعی، عینی و مشخص مهم هستند .</t>
  </si>
  <si>
    <t>ب : برای من ایده ها، استنباط ها و الهامات مهم هستند.</t>
  </si>
  <si>
    <t>الف : هنگام تصمیم گیری به آنچه که منطق و خرد بر آن حکم می کند، عمل می کنم .</t>
  </si>
  <si>
    <t>ب : هنگام تصمیم گیری به آنچه که احساسات و دلم گواه می دهد ، عمل می کنم .</t>
  </si>
  <si>
    <t>الف : دوست دارم در شرایط انعطاف پذیر و متغیری زندگی کنم.</t>
  </si>
  <si>
    <t>ب : دوست دارم همه چیز منظم و برنامه ریزی شده باشد .</t>
  </si>
  <si>
    <t>الف : دوست دارم در زمینه های محدودی اطلاعات داشته باشم ولی در هر زمینه عمیق و کامل.</t>
  </si>
  <si>
    <t xml:space="preserve">ب : دوست دارم در زمینه های زیادی اطلاعات داشته باشم ولی در هر زمینه تا حد کم و سطحی. </t>
  </si>
  <si>
    <t xml:space="preserve">الف : بیشتر اوقات به واقعیات عینی (آنچه که وجود دارد ) توجه می کنم. </t>
  </si>
  <si>
    <t>ب :  بیشتر اوقات حقایق ( آنچه که باید وجود داشته باشد ) را در ذهن و تخیل خود مجسم می کنم .</t>
  </si>
  <si>
    <t>الف : از نظر من یک قاضی و داور عادل برای جامعه مفیدتر است .</t>
  </si>
  <si>
    <t>ب : از نظر من یک معلم و مربی مهربان برای جامعه مفیدتر است .</t>
  </si>
  <si>
    <t xml:space="preserve">الف : ترجیحاً ملاقاتها و دیدارهای خود را بدون برنامه قبلی و آزادانه انجام می دهم . </t>
  </si>
  <si>
    <t>ب : : ترجیحاً دیدار با افراد و وعده ملاقات خود را از پیش تعیین می کنم .</t>
  </si>
  <si>
    <t>الف : کم حرف و محتاط هستم و علاقه ای به جلب توجه دیگران به خود ندارم .</t>
  </si>
  <si>
    <t>ب : توجه دیگران را به خود جلب می کنم .</t>
  </si>
  <si>
    <t>الف : اگر معلم بودم ترجیح می دادم دروسی را تدریس کنم که واقعیات و امور قطعی وعینی را شامل شوند (مانند جغرافیا) .</t>
  </si>
  <si>
    <t>ب : اگر معلم بودم، ترجیحاً دروسی را تدریس می کردم که حقایق و نظریه ها و تئوری ها را شامل شوند (مانند فلسفه) .</t>
  </si>
  <si>
    <t>الف : قاطع، محکم و استوار هستم.</t>
  </si>
  <si>
    <t xml:space="preserve">ب : انعطاف پذیر ، ملایم و لطیف هستم. </t>
  </si>
  <si>
    <t>الف : غالباً انجام کارهای پیش پا افتاده و جزئی را فراموش می کنم .</t>
  </si>
  <si>
    <t>ب : به منظور جلوگیری از فراموش شدن انجام کارها، آن ها را یادداشت می کنم .</t>
  </si>
  <si>
    <t>الف : در مهمانی ها، جلسات وگردهمایی ها منتظر می مانم تا دیگران به سوی من بیایند .</t>
  </si>
  <si>
    <t>ب : در مهمانی ها، جلسات وگردهمایی ها من سر صحبت را با دیگران باز می کنم .</t>
  </si>
  <si>
    <t>الف : به جزئیات امور توجه زیادی دارم.</t>
  </si>
  <si>
    <t>ب :  بیشتر کلیت هر موضوعی برایم مهم است و به جزئیات آن توجه زیادی نمی کنم.</t>
  </si>
  <si>
    <t>الف :  به آینده اهمیت زیادی داده و  برای آن برنامه ریزی می کنم.</t>
  </si>
  <si>
    <t>ب : خیلی به آینده فکر نمی کنم.</t>
  </si>
  <si>
    <t>الف : معمولاً کارها را شروع می کنم و حین اجرا به رفع اشکالات اجرایی وتدارک مورد نیاز می پردازم .</t>
  </si>
  <si>
    <t>ب : قبل از اجرای طرح ها وکارها برنامه ریزی  انجام می دهم .</t>
  </si>
  <si>
    <t>الف : مایل هستم دوستان کم همراه با ارتباط زیاد و صمیمانه داشته باشم.</t>
  </si>
  <si>
    <t>ب : مایل هستم دوستان زیاد همراه با ارتباط محدود داشته باشم.</t>
  </si>
  <si>
    <t>الف : به استفاده از امکانات و توانایی های موجود تاکید دارم.</t>
  </si>
  <si>
    <t xml:space="preserve">ب : نوآوری و خلاقیت داشتن در کارها برایم اولویت دارد. </t>
  </si>
  <si>
    <t>الف : بیشتر پیرو منطق و دلیل هستم.</t>
  </si>
  <si>
    <t xml:space="preserve">ب : بیشتر پیرو احساس و عاطفه هستم. </t>
  </si>
  <si>
    <t>الف : در انجام کارهایی که از قبل پیش بینی نشده و یا فعالیت هایی که به سرعت و عکس العمل فوری نیاز دارد ، موفق هستم .</t>
  </si>
  <si>
    <t>ب : در انجام کارهایی که بر اساس طرح و برنامه قبلی می باشد موفق هستم .</t>
  </si>
  <si>
    <t>الف : به طور معمول دوستان کمی داشته ولی روابط صمیمانه ای با آنها دارم .</t>
  </si>
  <si>
    <t>ب : به طور معمول با افراد زیادی دوستی و آشنایی دارم .</t>
  </si>
  <si>
    <t>الف : عمدتا از زندگی در زمان حال لذت زیادی برده و خیلی به آینده فکر نمی کنم.</t>
  </si>
  <si>
    <t>ب : به آینده توجه زیادی داشته و آن را پیش بینی می کنم .</t>
  </si>
  <si>
    <t>الف : معمولا مغز من بر قلب من حاکم است .</t>
  </si>
  <si>
    <t>ب : معمولا قلب من بر مغز من حاکم است .</t>
  </si>
  <si>
    <t>الف : معمولاً در کارهای روزانه مایلم بر حسب ضرورتها و فوریت هایی که پیش می آید عمل کنم .</t>
  </si>
  <si>
    <t>ب : معمولاً در کارهای روزانه مایلم که طبق برنامه عمل کنم .</t>
  </si>
  <si>
    <t>الف : از احساسات و عواطف درونی خود کمتر با دیگران صحبت می کنم .</t>
  </si>
  <si>
    <t>ب : افکار و عواطف خود را آزاد و راحت بیان می کنم .</t>
  </si>
  <si>
    <t>الف : کلمات مشخص و دقیق را ترجیح داده و بکار می برم.</t>
  </si>
  <si>
    <t>ب : کلمات تمثیلی و کنایه ای را ترجیح داده و بکار می برم.</t>
  </si>
  <si>
    <t>الف :  در تصمیم گیری ها رعایت عدالت و انصاف از همه چیز برایم مهم تر است.</t>
  </si>
  <si>
    <t xml:space="preserve">ب :  در تصمیم گیری ها رعایت حال و شرایط دیگران از همه چیز برایم مهم تر است. </t>
  </si>
  <si>
    <t>الف : معمولاً کارها را شروع می کنم و در حین اجرا به رفع مشکلات پیش آمده می پردازم .</t>
  </si>
  <si>
    <t>ب : معمولاً قبل از شروع کارها مقدمات کار را آماده و مشکلات را پیش بینی می کنم .</t>
  </si>
  <si>
    <t>الف : کارهای فردی را ترجیح می دهم.</t>
  </si>
  <si>
    <t>ب : کارهای گروهی را ترجیح می دهم.</t>
  </si>
  <si>
    <t>الف : واقعیات ( آنچه که هست ) و پدیده ها برایم جالب اند.</t>
  </si>
  <si>
    <t>ب : حقایق ( آنچه که باید باشد) و ایده ها برایم جالب اند.</t>
  </si>
  <si>
    <t>الف : برای عدل و انصاف ارزش زیادی قائلم.</t>
  </si>
  <si>
    <t>ب : برای بذل و بخشش ارزش زیادی قائلم.</t>
  </si>
  <si>
    <t>الف : تهیه فهرست از کار هایی که باید در روز تعطیل انجام داد را کاری بیهوده و عبث می دانم .</t>
  </si>
  <si>
    <t>ب : تهیه فهرست از کارهایی که باید در روز تعطیل انجام داد را کاری جدی و سودمند می دانم .</t>
  </si>
  <si>
    <t>الف : معمولاً در مهمانی ها و مجالس با شخص یا اشخاصی که از قبل می شناسم گفتگو می کنم .</t>
  </si>
  <si>
    <t>ب : معمولاً در مهمانی ها و مجالس به دنبال اشخاص جدیدی هستم تا با آنها گفتگو کرده و آشنا شوم .</t>
  </si>
  <si>
    <t>الف : دوستان من اکثراً واقع گرا و واقع بین هستند .</t>
  </si>
  <si>
    <t>ب : دوستان من اکثراً کسانی هستند که قوه تخیل قوی دارند .</t>
  </si>
  <si>
    <t>الف : به نظر من فردی که با دلایل و استدلال با موضوعات برخورد می کند ، بهتر است .</t>
  </si>
  <si>
    <t xml:space="preserve">ب : به نظر من فردی که با عاطفه و احساس واقعی و دلسوزی با موضوعات برخورد می کند، بهتر است . </t>
  </si>
  <si>
    <t>الف : غالباً خود را ملزم به انجام کارها در سر وقت معین و مشخص ندانسته و خود را در محدوده زمان مقید نمی کنم .</t>
  </si>
  <si>
    <t>ب : غالباً برنامه خود را  به طور مشخص و دقیق تعیین کرده و بر انجام آنها در سر وقت مقرر اصرار می ورزم .</t>
  </si>
  <si>
    <t>الف : آرام و متفکر هستم.</t>
  </si>
  <si>
    <t>ب : با نشاط و فعال هستم.</t>
  </si>
  <si>
    <t>الف : دوست دارم فردی واقع گرا و دقیق باشم .</t>
  </si>
  <si>
    <t>ب : دوست دارم فردی مبتکر و خلاق باشم .</t>
  </si>
  <si>
    <t>الف : به تجزیه وتحلیل موضوعات علاقه دارم .</t>
  </si>
  <si>
    <t>ب : به فیلم ها و بحث های عاطفی که به مسائل انسانی می پردازند ، علاقه دارم .</t>
  </si>
  <si>
    <t>الف : معمولاً زندگی خود را با توجه به اوضاع واحوالی که پیش می آید ، تنظیم و اداره می کنم .</t>
  </si>
  <si>
    <t>ب : معمولاً کارهایی را که مایل به انجام آن هستم یادداشت کرده یا حداقل به طور مرتب به خاطر می سپارم .</t>
  </si>
  <si>
    <t>الف : کم حرف هستم.</t>
  </si>
  <si>
    <t>ب : خوش صحبت هستم.</t>
  </si>
  <si>
    <t>الف : هر ایده جدیدی را اگر قابل اجرا باشد می پذیرم.</t>
  </si>
  <si>
    <t xml:space="preserve">ب : برای هر ایده جدیدی به دلیل نو بودن آن (بدون توجه به اجرایی بودن یا نبودن آن) ارزش زیادی قائل هستم. </t>
  </si>
  <si>
    <t>الف : دوست دارم فردی متفکر باشم که عاقلانه رفتار می کند .</t>
  </si>
  <si>
    <t>ب : دوست دارم فردی عاطفی باشم که با احساسات انسانی رفتار می کند .</t>
  </si>
  <si>
    <t>الف : بعضی افراد مرا آدمی بی نظم و دارای زندگی شلوغ می دانند .</t>
  </si>
  <si>
    <t>ب : بعضی افراد مرا آدمی خشک و غیر قابل انعطاف می دانند .</t>
  </si>
  <si>
    <t>الف : پس از مکث و تأمل کافی، نسبت به بحث یا سؤالات مطرح شده  اظهار نظر می کنم .</t>
  </si>
  <si>
    <t>ب : در هر لحظه که فرصت شد سؤالات را مطرح یا نظر خود را اعلام می کنم .</t>
  </si>
  <si>
    <t>الف : ثبات و استحکام را دوست دارم.</t>
  </si>
  <si>
    <t>ب : تغییر و انعطاف را دوست دارم.</t>
  </si>
  <si>
    <t>الف : بیشتر از نتیجه گیری های منطقی و استدلال استفاده می کنم .</t>
  </si>
  <si>
    <t>ب : بیشتر بر اساس عواطف و عقاید شخصی نسبت به زندگی یا افراد عمل می کنم .</t>
  </si>
  <si>
    <t>الف : هر وقت که مناسب بود و فرصت دست داد نسبت به انجام کارها آزادانه و بدون فشار اقدام می کنم .</t>
  </si>
  <si>
    <t>ب : این مهم است که از قبل بدانم چه کاری یا چه چیزی از من انتظار دارند تا به انجام آنها بپردازم .</t>
  </si>
  <si>
    <t>الف : ترجیح می دهم در جمع افراد توسط فرد دیگری معرفی شوم .</t>
  </si>
  <si>
    <t>ب : معمولاً در جمع افراد ، دیگران را به یکدیگر معرفی می کنم .</t>
  </si>
  <si>
    <t>الف : تلاش می کنم با رعایت ترتیب ، مراحل پیش بینی شده کارها را انجام دهم .</t>
  </si>
  <si>
    <t>ب : هنگام انجام دادن کارها از قسمت های بی اهمیت آن صرف نظر می کنم .</t>
  </si>
  <si>
    <t xml:space="preserve">الف : نسبت به هر گروه یا افراد سازمانی که با آنها کار می کنم ، براساس تجزیه وتحلیل دقیق اوضاع و اطلاعات موجود اظهار نظر می کنم </t>
  </si>
  <si>
    <t>ب : نسبت به هر گروه یا افراد سازمانی که با آنها کار می کنم ، براساس درک نیازهایشان، عواطف انسانی و خود را به جای آنها گذاشتن اظهار نظر می کنم .</t>
  </si>
  <si>
    <t>الف : معمولاً بدون فوت وقت یک کار یا پروژه را شروع و به هر قسمتی از آن که ممکن باشد زودتر می پردازم .</t>
  </si>
  <si>
    <t>ب : معمولاً در انجام کارها آنها را به اجزای مشخص تقسیم کرده وسپس به ترتیب به انجام بخش های مشخص شده می پردازم .</t>
  </si>
  <si>
    <t>الف : به کارهای فردی ( یا حداکثر با یکی دو نفر دیگر ) علاقمندم .</t>
  </si>
  <si>
    <t>ب : به کارهای گروهی علاقمندم .</t>
  </si>
  <si>
    <t>الف : یکی از اشکالات اساسی زندگی من ، یکنواختی و چسبیدن به برنامه و کار مشخص بوده است .</t>
  </si>
  <si>
    <t>ب : یکی از اشکالات اساسی زندگی من از شاخه ای به شاخه ای پریدن و داشتن برنامه های متعدد بوده است .</t>
  </si>
  <si>
    <t xml:space="preserve">الف : قاطع بودن برای من الویت است. </t>
  </si>
  <si>
    <t xml:space="preserve">ب : ملایم و احساسی بودن برای من الویت است. </t>
  </si>
  <si>
    <t>الف : علاقمندم جلسات و گردهمایی ها هنگامی شروع شود که همگی افراد حضور و آمادگی لازم را داشته و احساس راحتی کنند.</t>
  </si>
  <si>
    <t>ب : علاقمندم جلسات رأس ساعت مقرر شروع شود و روی وقت شناسی تأکید دارم .</t>
  </si>
  <si>
    <t>الف : از نظر دیگران ممکن است فردی گوشه گیر و منزوی به نظر برسم .</t>
  </si>
  <si>
    <t>ب : از نظر دیگران ممکن است فردی پر حرف وسطحی به نظر برسم .</t>
  </si>
  <si>
    <t>الف : کارها را با نظم و ترتیب و مرحله به مرحله انجام می دهم .</t>
  </si>
  <si>
    <t>ب : قسمت های مهم و جالب کار را زودتر انجام می دهم .</t>
  </si>
  <si>
    <t>الف : رعایت اصول و قوانین برایم بسیار مهم است.</t>
  </si>
  <si>
    <t>ب : مهربانی و گذشت در زندگی برایم بسیار مهم است.</t>
  </si>
  <si>
    <t>الف : مقید بودن به برنامه ای که از قبل مشخص شده باشد برای من جالب نیست .</t>
  </si>
  <si>
    <t>ب : از انجام دادن کارهایی که از قبل مشخص شده باشد احساس رضایت دارم .</t>
  </si>
  <si>
    <t>درونگرا (I)</t>
  </si>
  <si>
    <t>حسی (S)</t>
  </si>
  <si>
    <t>فکری (T)</t>
  </si>
  <si>
    <t>منضبط(J)</t>
  </si>
  <si>
    <t>برونگرا (E)</t>
  </si>
  <si>
    <t>شهودی (N)</t>
  </si>
  <si>
    <t>احساسی (F)</t>
  </si>
  <si>
    <t>ملاحظه کار (P)</t>
  </si>
  <si>
    <t>الف</t>
  </si>
  <si>
    <t>ب</t>
  </si>
  <si>
    <t xml:space="preserve">درونگرا </t>
  </si>
  <si>
    <t xml:space="preserve">حسی </t>
  </si>
  <si>
    <t>فکری</t>
  </si>
  <si>
    <t>منضبط</t>
  </si>
  <si>
    <t xml:space="preserve">برونگرا </t>
  </si>
  <si>
    <t xml:space="preserve">شهودی </t>
  </si>
  <si>
    <t xml:space="preserve">احساسی </t>
  </si>
  <si>
    <t xml:space="preserve">ملاحظه کار </t>
  </si>
  <si>
    <t>I</t>
  </si>
  <si>
    <t>S</t>
  </si>
  <si>
    <t>T</t>
  </si>
  <si>
    <t>J</t>
  </si>
  <si>
    <t>E</t>
  </si>
  <si>
    <t>N</t>
  </si>
  <si>
    <t>F</t>
  </si>
  <si>
    <t>P</t>
  </si>
  <si>
    <t>Result</t>
  </si>
  <si>
    <t>S4: Delegating</t>
  </si>
  <si>
    <t>امتیاز</t>
  </si>
  <si>
    <t>Experience in Solico:           Months:</t>
  </si>
  <si>
    <t>Experience in Position:        Months:</t>
  </si>
  <si>
    <t>نقاط قوت</t>
  </si>
  <si>
    <t>مشاغل نزدیک به شخصیت مذکور</t>
  </si>
  <si>
    <t>مشاغل گروه امور مالی: کارشناس بیمه- اقتصاد دان- رئیس بانک</t>
  </si>
  <si>
    <t xml:space="preserve">مشاغل گروه مشاوره آموزش: روانشناس- مشارو- مشاوره شغلی- مشاوره تحصیلی- مشاوره مدیریت - استاد دانشگاه </t>
  </si>
  <si>
    <t>مشاغل گروه تجارت و بازرگانی: مدیر ارشد - مدیر داخلی - مدیر فروش- مدیر بازاریابی- مشاور مدیریت - مدیر منابع انسانی - مدیر رستوران - مدیر هتل - خرده فروشکارگردان تئاتر</t>
  </si>
  <si>
    <t>مشاغل گروه امور مالی:  مدیر مالی- اقتصاد دان- کارشناس بورس- سرمایه گذار- تحلیل گر مالی</t>
  </si>
  <si>
    <t>مشاغل گروه امور حرفه ای:  قاضی- وکیل- روانپزشک- مهندس شیمی - مهندس پزشکی - کارشناس امور سیاسی- مهندس محیط زیست - خلبان - پاتولوژیست</t>
  </si>
  <si>
    <t>مشاغل گروه تکنولوژی: مدیر کنترل پروژه- کارشناس / مدیر شبکه - کارشناس / مدیر پایگاه داده</t>
  </si>
  <si>
    <t>مشاغل گروه مشاوره آموزش:  استاد دانشگاه - مدیر مدرسه - ریاضی دان</t>
  </si>
  <si>
    <t>مشاغل گروه تجارت و امورمالی:  مشاور مدیریت - مدیر مالی- تحلیل گر مالی - کارشناس بورس- اقتصاد دان - برنامه ریز استراتژیک</t>
  </si>
  <si>
    <t>مشاغل گروه امور حرفه ای:  وکیل- قاضی- مشاور مدیریت - مدیر- مهندس مواد - مهندس هوافضا- مهندس انرژی هسته ای - مهندس معمار - خلبان</t>
  </si>
  <si>
    <t>مشاغل گروه تکنولوژی: پژوهشگر امور کامپیوتر- تحلیل گر و طراح نرم افزار - برنامه نویس- کارشناس سخت افزار- متخصص امنیت اطلاعات - کارشناس / مدیر شبکه - مدیر وب سایت- منجم</t>
  </si>
  <si>
    <t>مشاغل گروه پزشکی و مراقبتهای بهداشتی:  روانشناس - روانپزشک- مهندس پزشکی- پزشک- جراح - دارو ساز- متخصص ژنتیک</t>
  </si>
  <si>
    <t>مشاغل گروه امور خلاق: نویسنده - سردبیر- روزنامه نگار- نقاش - مخترع - گرافیست</t>
  </si>
  <si>
    <t>مشاغل گروه تجارت و امور کارفرمائی:  مخترع - مشاور مدیریت - عکاس - روزنامه نگار - بازی گر- وکیل- مدیر هتل - مدیر رستوران - کارشناس / مدیر منابع انسانی</t>
  </si>
  <si>
    <t>مشاغل گروه سیاست: سیاست مدار- کارشناس سیاسی</t>
  </si>
  <si>
    <t>مشاغل گروه برنامه ریزی و توسعه:  برنامه ریز استراتژی- تحلیل گر مالی</t>
  </si>
  <si>
    <t>مشاغل گروه بازریابی و امور خلاق: کارشناس / مدیر بازاریابی- کارشناس / مدیر روابط عمومی- روزنامه نگار- مجری رادیو و تلویزیون- تهیه کننده - کارگردان</t>
  </si>
  <si>
    <t>مشاغل گروه علمی و آکادمیک: دانشمند - باستان شناس- مورخ - فیلسوف- استاد دانشگاه - منجم - شیمی دان - ریاضی دان - مترجم</t>
  </si>
  <si>
    <t>مشاغل گروه تجاری وحرفه ای:  وکیل- تحلیل گر مالی - اقتصاد دان - روانشناس- مهندس معمار - پژوهشگر</t>
  </si>
  <si>
    <t>مشاغل گروه کامپیوترو تکنولوژی: تحلیل ک و طراح نرم افزار- برنامه نویس- کاشناس / مدیر شبکه - طراح وب- متخصص امنیت اطلاعات - کاشناس سخت افزار- کارشناس / مدیر پایگاه داده - مشاور مدیریت - برنامه ریز استراتژیک</t>
  </si>
  <si>
    <t>مشاغل گروه پزشکی و مراقبتهای بهداشتی:  پزشک- داروساز- میکروبیولوژیست- مهندس پزشکی</t>
  </si>
  <si>
    <t xml:space="preserve">مشاغل گروه امور خلاق: نویسنده - روزنامه نگار- نقاش - آهنگ ساز- مخترع - گرافیست- تدوین گر- عکاس- کارگردان - طراح صحنه </t>
  </si>
  <si>
    <t>مشاغل گروه مشاوره: روانشناس - مشاور- مشاور شغلی- مشاور تحصیلی</t>
  </si>
  <si>
    <t>مشاغل گروه آموزشی و خدمات انسانی: استاد دانشگاه - معلم - مدیر مدرسه - مدد کار اجتماعی - کتابدار- مدیر مهدکودک - جامعه شناس</t>
  </si>
  <si>
    <t xml:space="preserve">مشاغل گروه ارتباطات: کارشناس / مدیر بازاریابی- کارشناس / مدیر روابط عمومی- سیاست مدار- سردبیر- روزنامه نگار- تهیه کننده </t>
  </si>
  <si>
    <t>مشاغل گروه بازرگانی و مشاوره: مدیر فروش- مشاور مدیریت- کارشناس / مدیر منابع انسانی- کارمند آژانس مسافرتی- مدیر رستوران - مدیر هتل</t>
  </si>
  <si>
    <t>مشاغل گروه تکنولوژی: مدیر کنترل پروژه</t>
  </si>
  <si>
    <t>مشاغل گروه مراقبتهای پزشکی: متخصص تغذیه- متخصص گفتار درمانی- کایروپراکتور</t>
  </si>
  <si>
    <t>مشاغل گروه مشاوره آموزش:  روانشناس - مشاور- مشاور شغلی- مشاور تحصیلی - معلم دبیرستان - مددکار اجتماعی - کتابدار - جامعه شناس</t>
  </si>
  <si>
    <t>مشاغل گروه بازرگانی و مشاوره: کارشناس / مدیر منابع انسانی- کارشناس / مدیر بازار یابی</t>
  </si>
  <si>
    <t>مشاغل گروه مراقبتهای بهداشتی:  متخصص تغذیه- متخصص گفتار درمانی - کایروپراکتور</t>
  </si>
  <si>
    <t>مشاغل گروه امور خلاق: نقاش- فیلم نامه نویس- تدوین گر- طراح صحنه - طراح مد و لباس- نویسنده - شاعر- طراح داخلی - طراح صنعتی- گرافیست -ناشر - فیلم سازمستند</t>
  </si>
  <si>
    <t>مشاغل گروه مشاوره آموزش:  روانشناس- مشاور- مشاور شغلی- مشاور تحصیلی - معلم دبیرستان - مددکار اجتماعی</t>
  </si>
  <si>
    <t>مشاغل گروه کارفرمائی و تجارت:  مخترع - مدیر رستوران - مشاور مدیریت - کارشناس / مدیر منابع انسانی</t>
  </si>
  <si>
    <t>مشاغل گروه بازرگانی و مشاوره: کارشناس / مدیرروابط عمومی- کارشناس / مدیر بازاریابی- مدیر تبلیغات- برنامه ریز استراتژیک</t>
  </si>
  <si>
    <t>مشاغل گروه مراقبتهای پزشکی: متخصص تغذیه- متخصص گفتار درمانی - کایروپراکتور- فیزیوتراپ</t>
  </si>
  <si>
    <t>مشاغل گروه امور خلاق: روزنامه نگار- سردبیر- کارگردان - تهیه کننده- بازی گر- آهنگ ساز- نقاش- طراح مد و لباس- طراح داخلی - طراح صنعتی -گرافیست - ناشر- مجری خبر- فیلم ساز مستند</t>
  </si>
  <si>
    <t>مشاغل گروه مشاوره آموزش:  روانشناس- مشاور- مشاور شغلی- مشاور تحصیلی - معلم دبیرستان - استاد دانشگاه بخصوص در حوزه هنر و علوم انسانی</t>
  </si>
  <si>
    <t>مشاغل گروه توسعه سازمانی: کارشناس / مدیرمنابع انسانی- روانشناس صنعتی و سازمان</t>
  </si>
  <si>
    <t>مشاغل گروه مراقبتهای بهداشتی:  متخصص تغذیه- متخصص گفتار درمانی - فیزیوتراپ- متخصص ژنتیک</t>
  </si>
  <si>
    <t>مشاغل گروه امور خلاق: روزنامه نگار- سردبیر- بازی گر- تدوین گر- نوازنده- آهنگ ساز- نقاش- طراح صحنه - طراح داخلی - گرافیست - ناشر- شاعر- نویسنده - مهندس معمار</t>
  </si>
  <si>
    <t>مشاغل امور حرفه ای:  پزشک- چشم پزشک- دندان پزشک- داروساز- قاضی- وکیل- معلم دوره های فنی و حرفه ای - مهندس مکانیک- مهندس مواد - مهندس الکترونیک - مدیر مدرسه</t>
  </si>
  <si>
    <t>مشاغل گروه مدیریتی: مدیر ارشد - مدیر کنترل پروژه- مدیر تولید - پلیس نیروی انتظامی - رئیس بانک - مدیر خرید تدارکات</t>
  </si>
  <si>
    <t>مشاغل گروه فنی و تکنیکی: تحلیل گر و طراح نرم افزار- مهندس- حسابدار- حسابرس</t>
  </si>
  <si>
    <t>مشاغل گروه آموزش:  معلم دبیرستان - مدیر مدرسه - کتابدار- مسئول بایگانی</t>
  </si>
  <si>
    <t>مشاغل گروه تجارت و بازرگانی: حسابدار- حسابرس- مدیر- کارشناس بیمه</t>
  </si>
  <si>
    <t>مشاغل گروه فنی تکنولوژی: مهندس الکترونیک- مهندس مکانیک- برق کار- مکانیک خودرو- برنامه نویس- کارشناس سخت افزار- تحلیل گر و طراح نرم افزار - زمین شناس- هوا شناس- مکانیک هواپیما</t>
  </si>
  <si>
    <t>مشاغل گروه پزشکی و مراقبتهای بهداشتی:  داندان پزشک- دامپزشک- جراح - داروساز- پرستار- کارشناس آزمایشگاه - بینایی سنج- متخصص شنوائی- متخصص گفتار درمانی- کارشناس مدارک پزشکی</t>
  </si>
  <si>
    <t>مشاغل گروه تحصیلات و آموزش: معلم- معلم کودکان خاص- مدیر مدرسه- مدیر مهد کودک- مربی مهد کودک- پرستاد کودک- مربی ورزشی</t>
  </si>
  <si>
    <t>مشاغل گروه تجارت کسب و کار:  مدیر روابط عمومی- مدیر فروش- خرده فروش- مشاور مدیریت- کارگزار بیمه - مدیر هتل - فروش و خدمات- کارمند آژانس مسافرتی- راهنمای تورهای گردشی- مهماندار هواپیما - آرایشگر</t>
  </si>
  <si>
    <t>مشاغل گروه کارمندی:  منشی / مسئول دفتر- کتابدار- مسئول پذیرش- متصدی پذیرش هتل- اپراتور اداری</t>
  </si>
  <si>
    <t>مشاغل گروه خدمات اجتماعی و مشاوره: روانشناس- مشاور- مددکار اجتماعی</t>
  </si>
  <si>
    <t>مشاغل گروه پزشکی و مراقبتهای بهداشتی:  متخصص کفتار درمانی- داندان پزشک- پرستار- متخصص تغذیه- بینایی سنج- دامپزشک- فیزیوتراپ- رادیولوژیست- منشی پزشک- کایروپراکتور</t>
  </si>
  <si>
    <t>مشاغل گروه خدمات اجتماعی و آموزشی: معلم- معلم کودکان خاص- مدیر مدرسه- مدیر مهد کودک- مربی مهد کودک- مددکار اجتماعی- مورخ- مربی ورزشی- کتابدار</t>
  </si>
  <si>
    <t>مشاغل گروه تجارت و خدمات:  منشی / مسئول دفتر- بایگان- دفتردار</t>
  </si>
  <si>
    <t>مشاغل گروه پزشکی و مراقبتهای بهداشتی:  پزشک- چشم پزشک- داندان پزشک- پرستار- متخصص تغذیه- دامپزشک- رادیولوژیست- بیولوژیست- گیاه شناس</t>
  </si>
  <si>
    <t>مشاغل گروه امور خلاق: طراح داخلی - برق کار- خرده فروش- نقاش- آهنگ ساز- جواهرساز</t>
  </si>
  <si>
    <t>مشاغل گروه امور سرگرمی  وهنری: گزارشگر ورزشی- مربی ورزشی- ورزشکار حرفه ای- بازی گر- مجری رادیو و تلویزیون- آهنگ ساز- راهنمای تورهای گردشی</t>
  </si>
  <si>
    <t>مشاغل گروه تجارت و بازرگانی: عمده فروش- خرده فروش- مشاور مدیریت - مهندس ایمنی</t>
  </si>
  <si>
    <t>مشاغل گروه امور مالی:  تحلیل گر مالی- بورس بازار- سرمایه گذار- کارگذار بیمه</t>
  </si>
  <si>
    <t>مشاغل گروه خدمات: پلیس نیروی انتظامی- افسر ارتش- آتش نشان - کارآگاه- مهماندار هواپیما- متخصص مراقبت پرواز- خلبان هواپیما- ناخدای کشتی</t>
  </si>
  <si>
    <t xml:space="preserve">مشاغل گروه فنی: نجار- کشاورز- آشپز- برق کار- مهندس الکترونیک- مهندس مکانیک- مکانیک هواپیما- جنگل بان- عکاس- باغبان -نقشه بردار - تکنسین رادیولوژی - سازنده بازیهای رایانه ای - کاریوپراکتور- معلم فنی و حرفه ای </t>
  </si>
  <si>
    <t>مشاغل گروه مراقبتهای بهداشتی:  رادیولوژیست- تکنسین اطاق عمل- فیزیولوژیست ورزشی</t>
  </si>
  <si>
    <t>مشاغل گروه خدمات: پلیس نیروی انتظامی- آتش نشان- کارآگاه- خلبان هواپیما- عکاس - نقشه بردار</t>
  </si>
  <si>
    <t>مشاغل گروه تکنولوژی: مهندس الکترونیک- مهندس مکانیک- برنامه نویس- کارشناس سخت افزار- کارشناس / مدیر شبکه - تحلیل گر و طراح نرم افزار - مهندس ایمنی- زمین شناس</t>
  </si>
  <si>
    <t>مشاغل گروه فنی: نجار- کشاورز- مکانیک هواپیما- متخصص مراقبت پرواز- ناخدای کشتی- مهندس راه آهن- طلا ساز- فیلم بردار- جنگل بان - باغبان</t>
  </si>
  <si>
    <t>مشاغل گروه آموزشی و خدمات اجتماعی: معلم دبستان - معلم کودکان خاص- معلم امور هنری- پرستار کودک- مربی مهدکودک- مربی ورزشی</t>
  </si>
  <si>
    <t>مشاغل گروه سرگرمی و تفریحی: مدیر آژانس مسافرتی - کارمند آژانس مسافرتی - عکاس- تهیه کننده - آهنگ ساز- نوازنده - نقاش- مجسمه ساز- بازیگر- مجری رادیو و تلویزیون - نجار - کشاورز- جنگل بان</t>
  </si>
  <si>
    <t>مشاغل گروه خدمات: مهماندار هواپیما- مسئول پذیرش هتل- آشپز- جواهرساز- منشی - طراح داخلی</t>
  </si>
  <si>
    <t>مشاغل گروه علوم: زمین شناس- جانوارشناس</t>
  </si>
  <si>
    <t>مشاغل گروه پزشکی و مراقبتهای بهداشتی:  مدد کار اجتماعی - پرستار- فیزیوتراپ- متخصص تغذیه- رادیولوژیست- مربی بدن ساز- بینایی سنج- متخصص گفتاردرمانی- متخصص شنوائی- فیزیولوژیست ورزشی</t>
  </si>
  <si>
    <t>مشاغل گروه کارهای دست و هنری:  طراح مد و لباس- طراح داخلی - گرافیست - نجار- خیاط- جواهرساز- باغبان- هنرمند صنایع دستی- نقاش- آشپز</t>
  </si>
  <si>
    <t>مشاغل گروه مراقبتهای بهداشتی:  پرستار- فیزیوتراپ- متخصص تغذیه- رادیولوژیست- مربی بدن ساز- بینایی سنج- متخصص گفتار درمانی- متخصص شنوایی سنجی- چشم پزشک- جراح -  دامپزشک - داروساز- فیزیولوژیست ورزشی</t>
  </si>
  <si>
    <t>مشاغل گروه فنی: جنگل بان - باستان شناس- زمین شناس- جانورشناس- نقشه بردار- تعمیرکار لوازم خانگی</t>
  </si>
  <si>
    <t>دربین مقیاسهای هوش هیجانی تیپ شخصیتی نام برده  بیشترین و کمترین امتیاز را درمقیاسهای زیر بدست آورده است.</t>
  </si>
  <si>
    <t xml:space="preserve">نقاط قابل توسعه </t>
  </si>
  <si>
    <t>جمع بندی و تحلیل ارزیاب:</t>
  </si>
  <si>
    <t>درصد همپوشانی شایستگی ها</t>
  </si>
  <si>
    <t xml:space="preserve"> نتیجه آزمون هوش هیجانی EQ</t>
  </si>
  <si>
    <t xml:space="preserve"> نتیجه آزمون شخصیت شناسی MBTI</t>
  </si>
  <si>
    <t>نقاط قوت و نقاط قابل توسعه شناسایی شده:</t>
  </si>
  <si>
    <t>برنامه توسعه فرد</t>
  </si>
  <si>
    <t>شایستگی استقلال (Independence) را می توان توانایی هدایت افکار و اعمال خود و آزاد بودن از تمایلات اجتماعی تعریف نمود. استقلال در قالب یک نوع توانایی، باعث می شود بر اساس ارزیابی به واسطه اطلاعات کامل تصمیم گیری کنیم و بدون اجبار به رضایت و پذیرش نیازهای هیجانی ادراک شده از جانب افرادی که ایده ای نسبت به موضوع خاص و مورد نظر ما دارند، به در و شناخت موقعیت نائل شد افراد مستقل، در اخذ تصمیمات مهم و برنامه ریزی، برخود تکیه می کنند. با این حال، ممکن است ایشان قبل از اخذ تصمیمات صحیح در مورد خودشان، به دنبال عقاید سایرین باشند و دیگران را مورد ملاحظه و عنایت قرار می دهند ... افراد مستقل، برای ارضاء کردن نیازهای هیجانی خود، از چسبیدن و وابستگی سایر افراد، اجتناب می ورزند.</t>
  </si>
  <si>
    <t>انعطاف پذیری (Flexibility)؛ توانایی سازگار بودن افکار و رفتار با تغییرات محيط و موقعیت ها به حساب می آید. افراد انعطاف پذیر، نرم خو هستند و وقتی موقعیت های شگفت آور ظهور می یابند، قادر هستند. به هر سو خمیدگی پیدا کنند. افرادی که ظرفیت بالایی در زمینه ی انعطاف پذیری دارند، می توانند در مسیرهای دور و در جهت هایی گوناگون خم شوند و در برابر طوفانهای سهمگین که درختان را از جا در می آورند، محکم و استوار برجای می مانند.</t>
  </si>
  <si>
    <t xml:space="preserve">تحمل فشار روانی(Stress Tolerance)، توانایی مقاومت کردن در برابر رویدادها، موقعیت های فشار آوردن هیجانات قوی، بدون جادادن و یا رویارویی فعال و مثبت با فشار تعریف می شود. شایستگی تحمل فشار روانی، نوعی مهارت رویایی است که ما از آن ها برای تحمل دردهای غیرقابل اجتناب، تهدیدها و هجوم فشارهای زندگی ناشی از ضعف های جسمانی و بهداشت هیجانی، استفاده می کنیم. </t>
  </si>
  <si>
    <t>تکانش وری یا کنترل تکانه (Impulse) میل مفرطی است که انسان را مجبور به انجام یک فعالیت می کند. مشکلات مربوط به کنترل تکانه، به واسطه تحمل پایین نسبت به ناکامی، تکانشگری، مشکلات وابسته به کنترل خشم، آزار رسانی، فقدان خودگردانی، و رفتارهای غیرقابل پیش بینی و انفجاری پدید می آیند.</t>
  </si>
  <si>
    <t xml:space="preserve">توانایی حل مسئله یا مسأله گشایی، فرآیندی است که در خلال آن به حل مسائل موجود در دنیای خود می پردازیم و بنابراین، قادر می شویم مسأله مزبور را با نیازها و خواست های خود، هماهنگ تر سازیم. مسأله گشایی مستلزم آن است که فرد هوشیار و اهل ملاحظه باشد، تا حد ممکن توجه کند و تمامی موارد دور و بر خود را مدنظر قرار دهد. پس از آن، باید تلاش های نظام دار و منطقی را برای ردیابی کلیدها یا سررشته ها به کار بندد و چراغها را یکی پس از دیگری روشن کند تا به راه حل اساسی دست پیدا کند. </t>
  </si>
  <si>
    <t xml:space="preserve">خود ابزاری (Assertiveness) توانایی ابراز احساسات، باورها و افکار صریح و دفاع از مهارت های سازنده و بر حق خود". بر این اساس شایستگی خودابرازی در آزمون EQ نوعی قدرت هیجانی است که به افراد اجازه می دهد با اعتماد کامل نسبت به خودشان، با دیگران وارد تعامل شده، اظهار نظر کنند که چه چیزهایی را دوست دارند و چه چیز را بیشتر می خواهند، از چه چیزی بیزارند و آن را نخواهند پذیرفت، و منتظر چه چیز هستند. </t>
  </si>
  <si>
    <t>خود آگاهی هیجانی (Emotional self- Awareness)  توانایی آگاه بودن و فهم احساس خود و نشان می دهد فرد تا چه میزان احساسات خود را می شناسد و آنها را درک می کند و در ضمن تا چه میزان چرایی و موجبات پدید آمدنِ احساسات خود را نیز می داند. شایستگی خودآگاهی هیجانی، افراد را قادر می کند تا باورهای اساسی خود، مفروضات و ارزش ها را به هم پیوند دهند، و اینکه بدانند چه چیز موجب تحریکشان می شود.</t>
  </si>
  <si>
    <t xml:space="preserve">خودشکوفایی (Self- Actualization) را می توان "توانایی درک ظرفیت های بالقوه و انجام چیزی که می توان انجام داد، تلاش برای انجام دادن و لذت بردن" تعریف نمود. خود شکوفایی، شایستگی است که افراد را قادر می سازد دست به هدف یابی بزند و سپس خودشان به همان هدف های مطرح شده نائل شوند. این خود افراد هستند که ارزیابی می کنند چگونه احساس موفقیت را درک کنند، بنابراین، می تواند گفت که این شایستگی با عزت نفس رابطه ای بسیار نزدیک دارد. </t>
  </si>
  <si>
    <t xml:space="preserve">خوش بینی (Optimism)، مهارتی مبتنی بر انتظارات مثبت است که دیدگاه ما را نسبت به بهبود وضعیت آینده، محکم و خوش بین نگاه می دارد. به بیانی دیگر خوش بینی: توانایی زیرکانه نگاه کردن به زندگی و تقویت نگرشهای مثبت، حتی در صورت بروز بدبختی و احساسات منفی. افراد خوش بین باور دارند که وقایع خوب فراوانند و درازمدت هستند. وقایع بد محدود و موقتی یا گذرا هستند. </t>
  </si>
  <si>
    <t xml:space="preserve">شادکامی (Happiness)، مهارتی هیجانی است که کم و بیش و به طور پیوسته، رضایت خاطر و خشنودی ما را نسبت به زمان حال، حفظ می نماید. شادکامی، ترکیبی است از رضایت از خود، رضایت عمومی، و توانایی لذت بردن از زندگی. شاید از همه مهم تر، این امر باشد که شادکامی: " محصول فرعی و / یا نشانگر رتبه کلی فرد در هوش هیجانی و کارکردهای هیجانی وی می باشد". </t>
  </si>
  <si>
    <t xml:space="preserve">روابط بین فردی (Interpersonal Relation Ship) توانایی ایجاد و حفظ روابط رضایت بخش متقابل که به وسیله نزدیکی عاطفی، صمیمیت، محبت کردن و محبت گرفتن توصیه می شود. روابط میان فردی، شایستگی است که ما بر اساس توانایی خود به منظور آغاز و تداوم بخشیدن به دوستی های بلند مدت، آن را هویدا می سازیم. مهارت ما در روابط میان فردی، عامل تعیین کننده ای است که معلوم می گرداند آیا سایر افرادی که در زندگی ما وجود دارند، مشتاق هستند که باز هم ما را ببینند یا این که از ملاقات با ما واهمه دارند. </t>
  </si>
  <si>
    <t>عزت نفس یا  Self Regardتوانایی آگاه بودن از ادراک خود، پذیرش خود و احترام به خود. شایستگی عزت نفس در آزمون EQ نشان می دهد افراد چقدر خود واقعی شان را دوست دارند. چه میزان برای خود احترام قائلند. این معیار با معیارهایی نظیر خودشکوفایی، خوش بینی و شادکامی در این آزمون رابطه دارد. فردی که از عزت نفس مطلوبی برخوردار است، احساس تکامل می نماید و از وجود خودش کاملاً رضایتمند است. در نقطه مقابل فردی که میزان عزت نفس وی به سمت نامطلوب میل می کند از احساس هایی نظیر عدم کفایت فردی و پایین تر بودن از دیگران رنج می برد.</t>
  </si>
  <si>
    <t>مسئولیت پذیری اجتماعی (Social – Responsibility) می توان از این عبارت استفاده کرد: توانایی بروز خود به عنوان یک عضو دارای حس همکاری، موثر و سازنده در گروه. افراد مسئولیت پذیر در جامعه، " قادرند برای دیگران و همراه با آنها کاری را انجام دهند، دیگران را بپذیرند، همگام با وجدانیات خود حرکت نمایند، و قوانین اجتماعی را رعایت نمایند. این افراد به حساسیت های مربوط به روابط میان فردی احترام گذاشته و قادر به پذیرش سایر افراد هستند و از استعدادهای خود در راه صلاح جمع بهره می گیرند، نه این که فقط به صلاح خودشان فکر کنند.</t>
  </si>
  <si>
    <t>همدلی (Empathy)، توانایی آگاه بودن و درک احساسات دیگران و ارزش دادن به آن تعریف می شود. شایستگی همدلی، بیان می کند که فرد تا چه حد فعالانه به دیگران گوش داده و توجه می کند. گونه ای که درک می کند دیگران چه احساسی دارند و اصلاً چرا از این احساس برخوردار هستند، و حتی درک می کند چگونه ممکن است احساسات آنها احتمالاً دچار تغییر شود.</t>
  </si>
  <si>
    <t>واقع گرایی یا بررسی واقعیت (Reality Teshiny): توانایی سنجش و هماهنگی، بین چیزی که به طور هیجانی تجربه شده و چیزی که بطور واقعی وجود دارد، تعریف می شود. شایستگی واقع گرایی، تعیین می کند ما تا چه حد آنچه در جهان اطراف ما اتفاق می افتد را تشخیص می دهیم. ما یاد گرفته ایم تجربه های عینی خود را با انواع مطالبات، ترس ها، و کجی ها تفسیر و رنگ آمیزی کنیم. به منظور اجتناب از بروز خطاهای مربوط به ادراکات، باید فرآیندهایی قابل اعتماد را رشد دهیم که بتوانند احساسات، ادراکات، و اندیشه های ما را با موقعیت های لحظه ای و زودگذر، مطابقت دهند و با شواهد عینی، آنها را تأیید کنند.</t>
  </si>
  <si>
    <t xml:space="preserve">ESTPs direct their energy towards the outer world of actions and spoken words. The solve problems, take action and actualise ideas and concepts - bringing them more to fruition. They are therefore action oriented problem solvers, and often prefer to work with practical organisational issues. </t>
  </si>
  <si>
    <t>INFJs direct their energy towards the inner world of thoughts and emotions. They use their imagination to come up with new ideas, possibilities and insights, especially in relation to people and important beliefs. They are often good at developing insight into people, though it can often remain unexpressed</t>
  </si>
  <si>
    <t xml:space="preserve">INFP    </t>
  </si>
  <si>
    <t xml:space="preserve">ENFJs direct their energy towards the outer world of actions and spoken words. They try to build harmony in important personal relationships. Their lives are organised on a personal basis, seeking to develop and promote personal growth in people they value. </t>
  </si>
  <si>
    <t>·         Military Officer  ·         Restaurant Manager  ·         Chemist</t>
  </si>
  <si>
    <t>·         Military Officer</t>
  </si>
  <si>
    <t>·         Restaurant Manager</t>
  </si>
  <si>
    <t>·         Chemist</t>
  </si>
  <si>
    <t xml:space="preserve">ISTPs direct their energy toward the inner world of thoughts (and, maybe, emotions). They analyse situations and come up with explanations of how things work. They prefer dealing with tangible problems and proven experience - they often enjoy solving organisational problems that need to be thought through. </t>
  </si>
  <si>
    <t>·         Police Officer  ·         Sales Manager  ·         Chemical Engineer</t>
  </si>
  <si>
    <t>·         Police Officer</t>
  </si>
  <si>
    <t>·         Sales Manager</t>
  </si>
  <si>
    <t>·         Chemical Engineer</t>
  </si>
  <si>
    <t xml:space="preserve">ENTJs direct their energy towards the outer world of actions and spoken words. They organise and structure the world according to logical principles, tending to control life - organising systems and people to meet task oriented goals and trying to improve the way things are done. </t>
  </si>
  <si>
    <t>·         Materials Engineer  ·         Financial Manager  ·         Dentist</t>
  </si>
  <si>
    <t>·         Materials Engineer</t>
  </si>
  <si>
    <t>·         Financial Manager</t>
  </si>
  <si>
    <t>·         Dentist</t>
  </si>
  <si>
    <t xml:space="preserve">ISFPs direct their energy towards the inner world of thoughts and emotions. They give importance to particular beliefs or opinions, particularly those that relate to people that they know and current experiences. They tend to take a caring and sensitive approach to others. </t>
  </si>
  <si>
    <t>·         Electrician  ·         Auditor  ·         Licensed Practical Nurse</t>
  </si>
  <si>
    <t>·         Electrician</t>
  </si>
  <si>
    <t>·         Auditor</t>
  </si>
  <si>
    <t>·         Licensed Practical Nurse</t>
  </si>
  <si>
    <t xml:space="preserve">ENTPs direct their energy towards the outer world of actions and spoken words. They try to create new potential, changing things to see if any improvement can be made, and generally working towards a better future. They are often trying challenging the status quo and instigating change. </t>
  </si>
  <si>
    <t>·         Systems Analyst  ·         Cost Estimator  ·         Judge</t>
  </si>
  <si>
    <t>·         Systems Analyst</t>
  </si>
  <si>
    <r>
      <t>·</t>
    </r>
    <r>
      <rPr>
        <sz val="7"/>
        <color rgb="FF000000"/>
        <rFont val="Times New Roman"/>
        <family val="1"/>
      </rPr>
      <t xml:space="preserve">         </t>
    </r>
    <r>
      <rPr>
        <sz val="10.5"/>
        <color rgb="FF000000"/>
        <rFont val="Arial"/>
        <family val="2"/>
      </rPr>
      <t>Cost Estimator</t>
    </r>
  </si>
  <si>
    <r>
      <t>·</t>
    </r>
    <r>
      <rPr>
        <sz val="7"/>
        <color rgb="FF000000"/>
        <rFont val="Times New Roman"/>
        <family val="1"/>
      </rPr>
      <t xml:space="preserve">         </t>
    </r>
    <r>
      <rPr>
        <sz val="10.5"/>
        <color rgb="FF000000"/>
        <rFont val="Arial"/>
        <family val="2"/>
      </rPr>
      <t>Judge</t>
    </r>
  </si>
  <si>
    <t xml:space="preserve">ISFJs direct their energy towards the inner world of thoughts and emotions. They try to clarify ideas and information, particularly when it relates to people and important relationships. They are quiet, serious observers of people, and are often both conscientious and loyal. </t>
  </si>
  <si>
    <t>·         Engineering Technician  ·         Urban Planner  ·         Paralegal</t>
  </si>
  <si>
    <t>·         Engineering Technician</t>
  </si>
  <si>
    <t>·         Urban Planner</t>
  </si>
  <si>
    <t>·         Paralegal</t>
  </si>
  <si>
    <t xml:space="preserve">ESTJs direct their energy towards the outside world of actions and spoken words. They introduce a logical organisation and structure into the way things are done. They prefer dealing with facts and the present, and are likely to implement tried and trusted solutions to practical problems in a businesslike and professional manner. </t>
  </si>
  <si>
    <t xml:space="preserve">INFPs direct their energy towards the inner world of thoughts and emotions. They give importance to particular ideas or beliefs, focusing on those things that they belief in most strongly. They prefer dealing with patterns and possibilities, especially for people. They prefer to undertake work that has a meaningful purpose. </t>
  </si>
  <si>
    <t>·         General Contractor  ·         Real Estate Broker  ·         Military Officer</t>
  </si>
  <si>
    <t>·         General Contractor</t>
  </si>
  <si>
    <t>·         Real Estate Broker</t>
  </si>
  <si>
    <t xml:space="preserve">ESFPs direct their energy towards the outside world of actions and spoken words. They get things done, and get them done quickly, and they prefer doing things with and for people. They seek to live life to the full and create experiences for others as well. They enjoy solve urgent problems, such as fire-fighting or trouble shooting. </t>
  </si>
  <si>
    <t>·         Electrician  ·         Sales Manager  ·         Police Officer</t>
  </si>
  <si>
    <t xml:space="preserve">INTJs direct their energy towards the inner world of thoughts and emotions. They use their imaginations to come up with new ideas, possibilities and perspectives. They often organise their lives on a logical basis, and produce plans and strategies to put their ideas into practice. </t>
  </si>
  <si>
    <t>·         Engineering Technician  ·         Restaurant Manager  ·         Firefighter</t>
  </si>
  <si>
    <t>·         Firefighter</t>
  </si>
  <si>
    <t xml:space="preserve">ESFJs direct their energy towards the outer world of actions and spoken words. They seek to build harmony in personal relationships, engendering team spirit and being an encouragement to others. They like dealing with people, and organise life on a personal basis. </t>
  </si>
  <si>
    <t>·         Mechanic  ·         Property Manager  ·         Paramedic</t>
  </si>
  <si>
    <t>·         Mechanic</t>
  </si>
  <si>
    <t>·         Property Manager</t>
  </si>
  <si>
    <t>·         Paramedic</t>
  </si>
  <si>
    <t>INTPs direct their energy towards the inner world of thoughts and emotions. They structure and organise their ideas, coming up with theories and explanations to explain new areas of scientific research or experience. They often seek to understand the full complexity of any situation and enjoy solving difficult intellectual problems.</t>
  </si>
  <si>
    <t>·         Surveyor  ·         Financial Manager  ·         Medical Records Technician</t>
  </si>
  <si>
    <t>·         Surveyor</t>
  </si>
  <si>
    <t>·         Medical Records Technician</t>
  </si>
  <si>
    <t xml:space="preserve">ENFPs direct their energy towards the outer world of actions and spoken words. They seek to develop new potential, explore new possibilities and create new situations that yield the expectation of something better. They often enjoy work that involves experimentation and variety. </t>
  </si>
  <si>
    <t>·         Farmer  ·         Factory Supervisor  ·         Cook</t>
  </si>
  <si>
    <t>·         Farmer</t>
  </si>
  <si>
    <t>·         Factory Supervisor</t>
  </si>
  <si>
    <r>
      <t>·</t>
    </r>
    <r>
      <rPr>
        <sz val="7"/>
        <color rgb="FF000000"/>
        <rFont val="Times New Roman"/>
        <family val="1"/>
      </rPr>
      <t xml:space="preserve">         </t>
    </r>
    <r>
      <rPr>
        <sz val="10.5"/>
        <color rgb="FF000000"/>
        <rFont val="Arial"/>
        <family val="2"/>
      </rPr>
      <t>Cook</t>
    </r>
  </si>
  <si>
    <t xml:space="preserve">ISTJs direct their energy towards the inner world of ideas and information. They try to clarify concepts and information, seeking to have as clear a knowledge as possible. They often place a lot of trust in experience, but also envisage future goals providing there is a clear pathway to that goal. </t>
  </si>
  <si>
    <t>·         Receptionist  ·         Machinist  ·         Dental Hygienist</t>
  </si>
  <si>
    <t>·         Receptionist</t>
  </si>
  <si>
    <t>·         Machinist</t>
  </si>
  <si>
    <t>·         Dental Hygienist</t>
  </si>
  <si>
    <t>·         Hotel Clerk  ·         Carpenter  ·         Pharmacy Technician</t>
  </si>
  <si>
    <r>
      <t>·</t>
    </r>
    <r>
      <rPr>
        <sz val="7"/>
        <color rgb="FF000000"/>
        <rFont val="Times New Roman"/>
        <family val="1"/>
      </rPr>
      <t xml:space="preserve">         </t>
    </r>
    <r>
      <rPr>
        <sz val="10.5"/>
        <color rgb="FF000000"/>
        <rFont val="Arial"/>
        <family val="2"/>
      </rPr>
      <t>Hotel Clerk</t>
    </r>
  </si>
  <si>
    <t>·         Carpenter</t>
  </si>
  <si>
    <t>·         Pharmacy Technician</t>
  </si>
  <si>
    <t>·         Retail Salesperson  ·         Electrician  ·         Licensed Practical Nurse</t>
  </si>
  <si>
    <t>·         Retail Salesperson</t>
  </si>
  <si>
    <t>·         Recreation Worker  ·         Landscaper  ·         Medical Assistant</t>
  </si>
  <si>
    <t>·         Recreation Worker</t>
  </si>
  <si>
    <r>
      <t>·</t>
    </r>
    <r>
      <rPr>
        <sz val="7"/>
        <color rgb="FF000000"/>
        <rFont val="Times New Roman"/>
        <family val="1"/>
      </rPr>
      <t xml:space="preserve">         </t>
    </r>
    <r>
      <rPr>
        <sz val="10.5"/>
        <color rgb="FF000000"/>
        <rFont val="Arial"/>
        <family val="2"/>
      </rPr>
      <t>Landscaper</t>
    </r>
  </si>
  <si>
    <t>·         Medical Assistant</t>
  </si>
  <si>
    <t>·         Teacher's Aide  ·         Police Officer  ·         Nurse's Aide</t>
  </si>
  <si>
    <t>·         Teacher's Aide</t>
  </si>
  <si>
    <t>·         Nurse's Aide</t>
  </si>
  <si>
    <t>·         Elementary Teacher  ·         Bookkeeper  ·         Speech Pathologist</t>
  </si>
  <si>
    <t>·         Elementary Teacher</t>
  </si>
  <si>
    <r>
      <t>·</t>
    </r>
    <r>
      <rPr>
        <sz val="7"/>
        <color rgb="FF000000"/>
        <rFont val="Times New Roman"/>
        <family val="1"/>
      </rPr>
      <t xml:space="preserve">         </t>
    </r>
    <r>
      <rPr>
        <sz val="10.5"/>
        <color rgb="FF000000"/>
        <rFont val="Arial"/>
        <family val="2"/>
      </rPr>
      <t>Bookkeeper</t>
    </r>
  </si>
  <si>
    <t>·         Speech Pathologist</t>
  </si>
  <si>
    <t>·         Dental Hygienist  ·         Corrections Officer  ·         Recreation Worker</t>
  </si>
  <si>
    <t>·         Corrections Officer</t>
  </si>
  <si>
    <t>·         Public Health Nurse  ·         Religious Educator  ·         Cosmetologist</t>
  </si>
  <si>
    <t>·         Public Health Nurse</t>
  </si>
  <si>
    <r>
      <t>·</t>
    </r>
    <r>
      <rPr>
        <sz val="7"/>
        <color rgb="FF000000"/>
        <rFont val="Times New Roman"/>
        <family val="1"/>
      </rPr>
      <t xml:space="preserve">         </t>
    </r>
    <r>
      <rPr>
        <sz val="10.5"/>
        <color rgb="FF000000"/>
        <rFont val="Arial"/>
        <family val="2"/>
      </rPr>
      <t>Religious Educator</t>
    </r>
  </si>
  <si>
    <t>·         Cosmetologist</t>
  </si>
  <si>
    <t>·         Dental Assistant  ·         Teacher's Aide  ·         Retail Salesperson</t>
  </si>
  <si>
    <t>·         Dental Assistant</t>
  </si>
  <si>
    <t>·         Optometrist  ·         Library Assistant  ·         Restaurant Manager</t>
  </si>
  <si>
    <t>·         Optometrist</t>
  </si>
  <si>
    <t>·         Library Assistant</t>
  </si>
  <si>
    <t>·         Licensed Practical Nurse  ·         Preschool Teacher  ·         Sales Manager</t>
  </si>
  <si>
    <t>·         Preschool Teacher</t>
  </si>
  <si>
    <t>·         Dietitian  ·         Elementary Teacher  ·         Office Manager</t>
  </si>
  <si>
    <t>·         Dietitian</t>
  </si>
  <si>
    <t>·         Office Manager</t>
  </si>
  <si>
    <t xml:space="preserve">    </t>
  </si>
  <si>
    <t>·         Executive  ·         Copywriter  ·         Mechanical Engineer</t>
  </si>
  <si>
    <t>·         Executive</t>
  </si>
  <si>
    <t>·         Copywriter</t>
  </si>
  <si>
    <t>·         Mechanical Engineer</t>
  </si>
  <si>
    <t>·         Management Consultant  ·         Art Director  ·         Chemist</t>
  </si>
  <si>
    <t>·         Management Consultant</t>
  </si>
  <si>
    <t>·         Art Director</t>
  </si>
  <si>
    <t>·         Sales Manager  ·         Journalist  ·         Attorney</t>
  </si>
  <si>
    <t>·         Journalist</t>
  </si>
  <si>
    <t>·         Attorney</t>
  </si>
  <si>
    <t>·         Marketing Manager  ·         Actor  ·         Market Researcher</t>
  </si>
  <si>
    <t>·         Marketing Manager</t>
  </si>
  <si>
    <t>·         Actor</t>
  </si>
  <si>
    <t>·         Market Researcher</t>
  </si>
  <si>
    <t>·         Financial Manager  ·         Photographer  ·         Economist</t>
  </si>
  <si>
    <t>·         Photographer</t>
  </si>
  <si>
    <t>·         Economist</t>
  </si>
  <si>
    <t>·         Insurance Agent  ·         Military  ·         Social Scientist</t>
  </si>
  <si>
    <t>·         Insurance Agent</t>
  </si>
  <si>
    <r>
      <t>·</t>
    </r>
    <r>
      <rPr>
        <sz val="7"/>
        <color rgb="FF000000"/>
        <rFont val="Times New Roman"/>
        <family val="1"/>
      </rPr>
      <t xml:space="preserve">         </t>
    </r>
    <r>
      <rPr>
        <sz val="10.5"/>
        <color rgb="FF000000"/>
        <rFont val="Arial"/>
        <family val="2"/>
      </rPr>
      <t>Military</t>
    </r>
  </si>
  <si>
    <t>·         Social Scientist</t>
  </si>
  <si>
    <t>·         Executive  ·         Surgeon  ·         Aeronautical Engineer</t>
  </si>
  <si>
    <t>·         Surgeon</t>
  </si>
  <si>
    <t>·         Aeronautical Engineer</t>
  </si>
  <si>
    <t>·         Sales Manager  ·         Dentist  ·         Chemical Engineer</t>
  </si>
  <si>
    <t>·         Marketing Manager  ·         Psychiatrist  ·         Attorney</t>
  </si>
  <si>
    <t>·         Psychiatrist</t>
  </si>
  <si>
    <t>·         Retail Salesperson  ·         Health Care Administrator  ·         Judge</t>
  </si>
  <si>
    <t>·         Health Care Administrator</t>
  </si>
  <si>
    <r>
      <t>·</t>
    </r>
    <r>
      <rPr>
        <sz val="7"/>
        <color rgb="FF000000"/>
        <rFont val="Times New Roman"/>
        <family val="1"/>
      </rPr>
      <t xml:space="preserve">         </t>
    </r>
    <r>
      <rPr>
        <sz val="11"/>
        <color rgb="FF000000"/>
        <rFont val="Calibri"/>
        <family val="2"/>
      </rPr>
      <t>Judge</t>
    </r>
  </si>
  <si>
    <t>·         Auditor  ·         Biomedical Engineer  ·         Actor</t>
  </si>
  <si>
    <t>·         Biomedical Engineer</t>
  </si>
  <si>
    <t>·         School Administrator  ·         Biologist  ·         Architect</t>
  </si>
  <si>
    <t>·         School Administrator</t>
  </si>
  <si>
    <t>·         Biologist</t>
  </si>
  <si>
    <t>·         Architect</t>
  </si>
  <si>
    <t>·         Art Director  ·         Musician  ·         Receptionist</t>
  </si>
  <si>
    <t>·         Musician</t>
  </si>
  <si>
    <t>·         Craft Artist  ·         Recreation Worker  ·         Cosmetologist</t>
  </si>
  <si>
    <t>·         Craft Artist</t>
  </si>
  <si>
    <t>·         Graphic Designer  ·         Restaurant Host  ·         Dental Hygienist</t>
  </si>
  <si>
    <t>·         Graphic Designer</t>
  </si>
  <si>
    <t>·         Restaurant Host</t>
  </si>
  <si>
    <t>·         Actor  ·         Bartender  ·         Child Care Provider</t>
  </si>
  <si>
    <t>·         Bartender</t>
  </si>
  <si>
    <t>·         Child Care Provider</t>
  </si>
  <si>
    <t>·         Photographer  ·         Retail Salesperson  ·         Preschool Teacher</t>
  </si>
  <si>
    <t>·         Journalist  ·         Public Relations Specialist  ·         Speech Pathologist</t>
  </si>
  <si>
    <t>·         Public Relations Specialist</t>
  </si>
  <si>
    <t>·         Craft Artist  ·         Clergy  ·         Public Health Nurse</t>
  </si>
  <si>
    <r>
      <t>·</t>
    </r>
    <r>
      <rPr>
        <sz val="7"/>
        <color rgb="FF000000"/>
        <rFont val="Times New Roman"/>
        <family val="1"/>
      </rPr>
      <t xml:space="preserve">         </t>
    </r>
    <r>
      <rPr>
        <sz val="10.5"/>
        <color rgb="FF000000"/>
        <rFont val="Arial"/>
        <family val="2"/>
      </rPr>
      <t>Clergy</t>
    </r>
  </si>
  <si>
    <t>مشاغل گروه سرویس و خدمات:  کارگزار بیمه - کارشناس بیمه - فروشنده - آشپز- معلم - ناخدای کشتی- مربی ورزشی- خلبان- کارشناس مراقبت پرواز- مدیر هتل</t>
  </si>
  <si>
    <t>·         Reporter  ·         Social Worker  ·         Dentist</t>
  </si>
  <si>
    <t>·         Reporter</t>
  </si>
  <si>
    <t>·         Social Worker</t>
  </si>
  <si>
    <t>·         Journalist  ·         Preschool Teacher  ·         Occupational Therapist</t>
  </si>
  <si>
    <t>·         Occupational Therapist</t>
  </si>
  <si>
    <t>·         Actor  ·         Special Education Teacher  ·         Family Physician</t>
  </si>
  <si>
    <t>·         Special Education Teacher</t>
  </si>
  <si>
    <t>·         Family Physician</t>
  </si>
  <si>
    <t>·         Urban Planner  ·         Social Service Director  ·         Pediatrician</t>
  </si>
  <si>
    <r>
      <t>·</t>
    </r>
    <r>
      <rPr>
        <sz val="7"/>
        <color rgb="FF000000"/>
        <rFont val="Times New Roman"/>
        <family val="1"/>
      </rPr>
      <t xml:space="preserve">         </t>
    </r>
    <r>
      <rPr>
        <sz val="10.5"/>
        <color rgb="FF000000"/>
        <rFont val="Arial"/>
        <family val="2"/>
      </rPr>
      <t>Social Service Director</t>
    </r>
  </si>
  <si>
    <t>·         Pediatrician</t>
  </si>
  <si>
    <t>·         Market Researcher  ·         Receptionist  ·         Veterinary Technician</t>
  </si>
  <si>
    <t>·         Veterinary Technician</t>
  </si>
  <si>
    <t>مشاغل گروه سرویس و خدمات:  پلیس نیروی انتظامی- آتش نشان- ناخدای کشتی- خلبان- کارشناس مراقبت پرواز- مامور گمرک</t>
  </si>
  <si>
    <t>·         Carpenter  ·         Medical Records Technician  ·         Computer Programmer</t>
  </si>
  <si>
    <t>·         Computer Programmer</t>
  </si>
  <si>
    <t>·         Electrician  ·         Pathologist  ·         Engineering Technician</t>
  </si>
  <si>
    <t>·         Pathologist</t>
  </si>
  <si>
    <t>·         Mechanic  ·         Medical Secretary  ·         Chemical Engineer</t>
  </si>
  <si>
    <t>·         Medical Secretary</t>
  </si>
  <si>
    <t>·         Factory Supervisor  ·         Radiology Technician  ·         Electrical Engineer</t>
  </si>
  <si>
    <t>·         Radiology Technician</t>
  </si>
  <si>
    <t>·         Electrical Engineer</t>
  </si>
  <si>
    <t>·         Auditor  ·         Dental Assistant  ·         Health &amp; Safety Engineer</t>
  </si>
  <si>
    <t>·         Health &amp; Safety Engineer</t>
  </si>
  <si>
    <t>·         Systems Analyst  ·         Military  ·         Power Plant Operator</t>
  </si>
  <si>
    <t>·         Power Plant Operator</t>
  </si>
  <si>
    <t>·         Sales Manager  ·         Civil Engineer  ·         Police Officer</t>
  </si>
  <si>
    <t>·         Civil Engineer</t>
  </si>
  <si>
    <t>·         Bank Teller  ·         Mechanical Engineer  ·         Farmer</t>
  </si>
  <si>
    <r>
      <t>·</t>
    </r>
    <r>
      <rPr>
        <sz val="7"/>
        <color rgb="FF000000"/>
        <rFont val="Times New Roman"/>
        <family val="1"/>
      </rPr>
      <t xml:space="preserve">         </t>
    </r>
    <r>
      <rPr>
        <sz val="10.5"/>
        <color rgb="FF000000"/>
        <rFont val="Arial"/>
        <family val="2"/>
      </rPr>
      <t>Bank Teller</t>
    </r>
  </si>
  <si>
    <t>·         Financial Manager  ·         Computer Software or Hardware Engineer  ·         Dentist</t>
  </si>
  <si>
    <r>
      <t>·</t>
    </r>
    <r>
      <rPr>
        <sz val="7"/>
        <color rgb="FF000000"/>
        <rFont val="Times New Roman"/>
        <family val="1"/>
      </rPr>
      <t xml:space="preserve">         </t>
    </r>
    <r>
      <rPr>
        <sz val="10.5"/>
        <color rgb="FF000000"/>
        <rFont val="Arial"/>
        <family val="2"/>
      </rPr>
      <t>Computer Software or Hardware Engineer</t>
    </r>
  </si>
  <si>
    <t>·         Paralegal  ·         Systems Analyst  ·         Biologist</t>
  </si>
  <si>
    <t>·         Judge  ·         Chemical Engineer  ·         Pathologist</t>
  </si>
  <si>
    <t>·         Flight Engineer  ·         Factory Supervisor  ·         Chemist</t>
  </si>
  <si>
    <t>·         Flight Engineer</t>
  </si>
  <si>
    <t>·         Airline Pilot  ·         Home Health Aide  ·         Child Care Provider</t>
  </si>
  <si>
    <t>·         Airline Pilot</t>
  </si>
  <si>
    <t>·         Home Health Aide</t>
  </si>
  <si>
    <t>·         Machinist  ·         Medical Records Technician  ·         Restaurant Host</t>
  </si>
  <si>
    <t>·         Mechanic  ·         Dental Assistant  ·         Cook</t>
  </si>
  <si>
    <t>·         Factory Supervisor  ·         Licensed Practical Nurse  ·         Cosmetologist</t>
  </si>
  <si>
    <t>·         Bookkeeper  ·         Medical Assistant  ·         Craft Artist</t>
  </si>
  <si>
    <t>·         Receptionist  ·         Teacher's Aide  ·         Librarian</t>
  </si>
  <si>
    <t>·         Librarian</t>
  </si>
  <si>
    <t>·         Medical Records Technician  ·         Dietitian  ·         Receptionist</t>
  </si>
  <si>
    <t>·         Dentist  ·         Preschool Teacher  ·         Factory Supervisor</t>
  </si>
  <si>
    <t>·         Nurse's Aide  ·         Elementary Teacher  ·         Administrative Assistant</t>
  </si>
  <si>
    <t>·         Administrative Assistant</t>
  </si>
  <si>
    <t>·         Optometrist  ·         Clergy  ·         Bank Teller</t>
  </si>
  <si>
    <t>·         Family Physician  ·         Library Assistant  ·         Machinist</t>
  </si>
  <si>
    <t xml:space="preserve">·         Medical Assistant  ·         Recreation Worker  ·         Airline Pilot </t>
  </si>
  <si>
    <t xml:space="preserve">·         Airline Pilot </t>
  </si>
  <si>
    <t>·            ·            ·          </t>
  </si>
  <si>
    <r>
      <t>·</t>
    </r>
    <r>
      <rPr>
        <sz val="7"/>
        <color rgb="FF000000"/>
        <rFont val="Times New Roman"/>
        <family val="1"/>
      </rPr>
      <t xml:space="preserve">         </t>
    </r>
    <r>
      <rPr>
        <sz val="11"/>
        <color rgb="FF000000"/>
        <rFont val="Calibri"/>
        <family val="2"/>
      </rPr>
      <t> </t>
    </r>
  </si>
  <si>
    <t>·         Software Developer  ·         Investment Banker  ·         Electrician</t>
  </si>
  <si>
    <t>·         Software Developer</t>
  </si>
  <si>
    <t>·         Investment Banker</t>
  </si>
  <si>
    <t>مشاغل گروه سرویس و خدمات: خرده فروش- مربی ورزشی- کارشناس روابط عمومی - کارمند آژانس مسافرتی- کارگزار بیمه</t>
  </si>
  <si>
    <t>·         Computer Programmer  ·         Attorney  ·         Mechanical Engineer</t>
  </si>
  <si>
    <t>·         Power Plant Operator  ·         Auditor  ·         Electrical Engineer</t>
  </si>
  <si>
    <t>·         Tech Support Specialist  ·         Actor  ·         Chemist</t>
  </si>
  <si>
    <t>·         Tech Support Specialist</t>
  </si>
  <si>
    <t>·         Farmer  ·         Editor  ·         Social Scientist</t>
  </si>
  <si>
    <t>·         Editor</t>
  </si>
  <si>
    <t>·         Airline Pilot  ·         Recreation Worker  ·         Economist</t>
  </si>
  <si>
    <t>مشاغل گروه سرویس و خدمات:  معلم دبستان و پیش دبستان - معلم کودکان خاص- مربی مهدکودک- مدد کار اجتماعی - مربی ورزشی ( دبیستان و دانشگاه )- کارشناس بیمه - پلیس نیروی انتظامی- کارمند آژانس مسافرتی- خرده فروش- کشاورز - آتش نشان -  آرایشگر- مهندس راه آهن - متخصص مراقبت پرواز- خلبان</t>
  </si>
  <si>
    <t>·         Systems Analyst  ·         Psychiatrist  ·         Attorney</t>
  </si>
  <si>
    <t>·         Tech Support Specialist  ·         School Administrator  ·         Judge</t>
  </si>
  <si>
    <t>·         Airline Pilot  ·         English Teacher  ·         Management Consultant</t>
  </si>
  <si>
    <t>·         English Teacher</t>
  </si>
  <si>
    <t>·         Mechanical Engineer  ·         Family Physician  ·         Auditor</t>
  </si>
  <si>
    <t>·         Chemical Engineer  ·         Psychologist  ·         Accountant</t>
  </si>
  <si>
    <t>·         Psychologist</t>
  </si>
  <si>
    <t>·         Accountant</t>
  </si>
  <si>
    <t>·         Biomedical Engineer  ·         College Professor  ·         Economist</t>
  </si>
  <si>
    <t>·         College Professor</t>
  </si>
  <si>
    <t>·         Artist  ·         Cosmetologist  ·         Child Care Provider</t>
  </si>
  <si>
    <t>·         Artist</t>
  </si>
  <si>
    <t>·         Graphic Designer  ·         Restaurant Host  ·         Social Worker</t>
  </si>
  <si>
    <t>·         Writer  ·         Recreation Worker  ·         Nurse's Aide</t>
  </si>
  <si>
    <t>·         Writer</t>
  </si>
  <si>
    <t>·         Musician  ·         Preschool Teacher  ·         Veterinary Assistant</t>
  </si>
  <si>
    <t>·         Veterinary Assistant</t>
  </si>
  <si>
    <t>·         Actor  ·         Social Scientist  ·         Psychologist</t>
  </si>
  <si>
    <t>·         Art Director  ·         Physical Therapist  ·         Librarian</t>
  </si>
  <si>
    <t>·         Physical Therapist</t>
  </si>
  <si>
    <t>·         Writer  ·         Physician Assistant  ·         Electrical Engineer</t>
  </si>
  <si>
    <t>·         Physician Assistant</t>
  </si>
  <si>
    <t>·         Librarian  ·         Medical Assistant  ·         Chemical Engineer</t>
  </si>
  <si>
    <t>·         Curator  ·         Veterinary Technician  ·         Electronics Technician</t>
  </si>
  <si>
    <t>·         Curator</t>
  </si>
  <si>
    <r>
      <t>·</t>
    </r>
    <r>
      <rPr>
        <sz val="7"/>
        <color rgb="FF000000"/>
        <rFont val="Times New Roman"/>
        <family val="1"/>
      </rPr>
      <t xml:space="preserve">         </t>
    </r>
    <r>
      <rPr>
        <sz val="10.5"/>
        <color rgb="FF000000"/>
        <rFont val="Arial"/>
        <family val="2"/>
      </rPr>
      <t>Electronics Technician</t>
    </r>
  </si>
  <si>
    <t>·         Craft Artist  ·         Public Health Nurse  ·         Chemist</t>
  </si>
  <si>
    <t>·         Animator  ·         Dental Hygienist  ·         Market Researcher</t>
  </si>
  <si>
    <t>·         Animator</t>
  </si>
  <si>
    <t>·         Clergy  ·         Preschool Teacher  ·         Organizational Psychologist</t>
  </si>
  <si>
    <t>·         Organizational Psychologist</t>
  </si>
  <si>
    <t>Problem Solving</t>
  </si>
  <si>
    <t>Happiness</t>
  </si>
  <si>
    <t>Independence</t>
  </si>
  <si>
    <t>Stress Tolerance</t>
  </si>
  <si>
    <t>Self-Actualization</t>
  </si>
  <si>
    <t>Self-Awareness</t>
  </si>
  <si>
    <t>Reality Testing</t>
  </si>
  <si>
    <t>Interpersonal Relationships</t>
  </si>
  <si>
    <t>Optimism</t>
  </si>
  <si>
    <t>Self-Regard</t>
  </si>
  <si>
    <t>Impulse Control</t>
  </si>
  <si>
    <t>Flexibility</t>
  </si>
  <si>
    <t>Social Responsibility</t>
  </si>
  <si>
    <t>Empathy</t>
  </si>
  <si>
    <t>Selfe Experes</t>
  </si>
  <si>
    <t>Selfe Experes involves communicating feelings, beliefs and thoughts openly, and defending personal rights and values in a socially acceptable, non-offensive, and non-destructive manner.</t>
  </si>
  <si>
    <t>Empathy is recognizing, understanding, and appreciating how other people feel. Empathy involves being able to articulate your understanding of another’s perspective and behaving in a way that respects others’ feelings.</t>
  </si>
  <si>
    <t>Flexibility is adapting emotions, thoughts and behaviors to unfamiliar, unpredictable, and dynamic circumstances or ideas.</t>
  </si>
  <si>
    <t>Happiness is a mental or emotional state of well-being characterized by positive or pleasant emotions ranging from contentment to intense joy.</t>
  </si>
  <si>
    <t>Impulse Control is the ability to resist or delay an impulse, drive or temptation to act and involves avoiding rash behaviors and decision making.</t>
  </si>
  <si>
    <t>Independence is the ability to be self directed and free from emotional dependency on others. Decision-making, planning, and daily tasks are completed autonomously.</t>
  </si>
  <si>
    <t>Interpersonal Relationships refers to the skill of developing and maintaining mutually satisfying relationships that are characterized by trust and compassion.</t>
  </si>
  <si>
    <t>Optimism is an indicator of one’s positive attitude and outlook on life. It involves remaining hopeful and resilient, despite occasional setbacks.</t>
  </si>
  <si>
    <t>Problem Solving is the ability to find solutions to problems in situations where emotions are involved. Problem solving includes the ability to understand how emotions impact decision making</t>
  </si>
  <si>
    <t>Reality Testing is the capacity to remain objective by seeing things as they really are. This capacity involves recognizing when emotions or personal bias can cause one to be less objectives.</t>
  </si>
  <si>
    <t>Self-Regard is respecting oneself while understanding and accepting one’s strengths and weaknesses. Self-Regard is often associated with feelings of inner strength and self-confidence.</t>
  </si>
  <si>
    <t>Self-Actualization is the willingness to persistently try to improve oneself and engage in the pursuit of personally relevant and meaningful objectives that lead to a rich and enjoyable life.</t>
  </si>
  <si>
    <t>Emotional Self-Awareness includes recognizing and understanding one’s own emotions.</t>
  </si>
  <si>
    <t>Social Responsibility is willingly contributing to society, to one’s social groups, and generally to the welfare of others. Social Responsibility involves acting responsibly having social consciousness, and showing concern for the greater community.</t>
  </si>
  <si>
    <t>Stress Tolerance involves coping with stressful or difficult situations and believing that one can manage or influence situations in a positive manner.</t>
  </si>
  <si>
    <t xml:space="preserve">• Provide detailed instructions
• Give staff specific goals and objectives
• Check frequently with staff to keep them on track
• Demonstrate the steps involved in doing the job
</t>
  </si>
  <si>
    <t xml:space="preserve">• Represents management’s position in a convincing manner
• Try to motivate with monetary and non-monetary rewards
• Sell staff in their own ability to do the job
• Praise staff for their good work
• Provide staff with a lot of feedback on how they are doing
</t>
  </si>
  <si>
    <t xml:space="preserve">• Involve staff in making the decisions which will affect their work
• Make staff feel free to ask questions and discuss important concerns
• Hold frequent tam of staff meetings
• Help staff locate and support their own developmental activities
• Listens to staff problems and concerns without criticizing or judging
</t>
  </si>
  <si>
    <t>• Delegate broad responsibilities to staff and expect them to handle the details.
• Expect staff to find and correct their own errors</t>
  </si>
  <si>
    <t>ضعف‌هاي  مجاز</t>
  </si>
  <si>
    <r>
      <t xml:space="preserve">  </t>
    </r>
    <r>
      <rPr>
        <b/>
        <sz val="12"/>
        <color theme="1"/>
        <rFont val="B Yagut"/>
        <charset val="178"/>
      </rPr>
      <t>نقش‌ها</t>
    </r>
  </si>
  <si>
    <t>تيم بلبين- انواع نقش‌ها</t>
  </si>
  <si>
    <r>
      <t>به مسائل ضمنی توجهي نمي‌كند</t>
    </r>
    <r>
      <rPr>
        <sz val="12"/>
        <color theme="1"/>
        <rFont val="Times New Roman"/>
        <family val="1"/>
      </rPr>
      <t>.</t>
    </r>
    <r>
      <rPr>
        <sz val="12"/>
        <color theme="1"/>
        <rFont val="B Yagut"/>
        <charset val="178"/>
      </rPr>
      <t xml:space="preserve"> آن قدر ذهنش مشغول است كه نمي‌تواند به شكل موثري ارتباط برقرار كند.</t>
    </r>
  </si>
  <si>
    <t>خلاق، داراي قوه تخيل قوي، نا‌متعارف و خلاف سنت عمل مي‌كند، مشكلات/مسائل سخت را حل مي‌كند</t>
  </si>
  <si>
    <t>PL استقرار</t>
  </si>
  <si>
    <t>اغلب به عنوان يك فرد اغفال کننده ديده مي‌شود. كار‌هاي شصي‌اش را به گردن ديگران مي‌اندازد.</t>
  </si>
  <si>
    <t>بالغ، مطمئن،‌ يك مدير خوب. اهداف را شفاف‌سازي مي‌كند، در تصميم‌گيري كمك مي‌كند و به خوبي تفویض اختیار مي‌كند.</t>
  </si>
  <si>
    <t xml:space="preserve">CO  هماهنگ کننده </t>
  </si>
  <si>
    <t>انگيزه و توانايي الهام‌بخشي به ديگران را ندارد.</t>
  </si>
  <si>
    <t>هوشيار، استراتژيك و باريك‌بين. همه گزينه‌ها را مي‌بيند. به درستي قضاوت مي‌كند.</t>
  </si>
  <si>
    <t>ME  ناظر/ ارزیاب</t>
  </si>
  <si>
    <t>نسبتا غير قابل‌انعطاف. براي واكنش نشان دادن به احتمالات و امكانات جديد، كند عمل مي‌كند.</t>
  </si>
  <si>
    <t>منضبط، قابل‌اعتماد، محافظه‌كار و كار‌آمد. ايده‌ها را در عمل به اجرا در مي‌آورد.</t>
  </si>
  <si>
    <t>IMP  اجرا کننده</t>
  </si>
  <si>
    <t>بي‌جهت نگران است، نمي‌‌خواهد كار‌ها را به ديگران تفویض كند.</t>
  </si>
  <si>
    <t>دقيق، با‌وجدان، مشتاق و مضطرب. به دنبال اشتباهات و از قلم‌ افتادگي‌ها مي‌گردد، كار را سر موقع تحويل مي‌دهد.</t>
  </si>
  <si>
    <t>CF  تکمیل کننده / تمام کننده</t>
  </si>
  <si>
    <t>بيش از حد خوشبين، وقتي اشتياق اوليه از بين برود علاقه‌اش را از دست مي‌دهد.</t>
  </si>
  <si>
    <t>برون‌گرا، مشتاق، خوش صحبت. فرصت‌ها را كشف مي‌كند. ارتباط ايجاد مي‌كند.</t>
  </si>
  <si>
    <t xml:space="preserve">RI مامور بررسی منابع </t>
  </si>
  <si>
    <t>تمایل به فتنه انگیزی. به احساسات مردم توهين مي‌كند.</t>
  </si>
  <si>
    <t>چالش‌طلب، پر‌شور، تحت فشار رشد مي‌كند. داراي انگيزه و شجاعت لازم براي غلبه بر موانع می باشد.</t>
  </si>
  <si>
    <t xml:space="preserve">SH شکل دهنده </t>
  </si>
  <si>
    <t>در لحظات حساس قاطعيت ندارد و نمي‌تواند تصميم بگيرد.</t>
  </si>
  <si>
    <t>همكاري مي‌كند، متعادل، زيرك و تيزفهم، با سياست. گوش مي‌دهد، مي‌سازد و  از برخورد اجتناب مي‌كند</t>
  </si>
  <si>
    <t>TW انجام دهنده کارهای گروهی</t>
  </si>
  <si>
    <t>تست بلبین</t>
  </si>
  <si>
    <t>در هر بخش از اين فهرست جمله‌هايي را كه بيشتر از همه در مورد شما صدق مي‌كنند را شناسایی بکنید. سپس در پاسخنامه به جمله‌ و یا جمله هایی که در نظر گرفته اید 10 امتياز اختصاص دهید. این 10 امتیاز را می توانید به چندین جمله یا یک جمله اختصاص دهید. مجموع امتیازات جملات در هر بخش می بایست 10 شود. دقت کنید که در امتیاز دهی از اعداد اعشاری استفاده نکنید.</t>
  </si>
  <si>
    <t>بخش اول</t>
  </si>
  <si>
    <t>وقتي در يك پروژه در كنار افراد ديگر كار مي‌كنيد</t>
  </si>
  <si>
    <t>براي سازماندهي كاري كه بايد انجام شود مي‌توان روي من حساب كرد.</t>
  </si>
  <si>
    <t>IMP</t>
  </si>
  <si>
    <t>من متوجه از قلم‌افتادگي‌ها و اشتباهاتي مي‌شوم كه ديگران متوجه آنها نمي‌شوند.</t>
  </si>
  <si>
    <t>CF</t>
  </si>
  <si>
    <t>وقتي در جلسات، بحث منحرف شده و اهداف اصلي فراموش مي‌شوند شديدا عكس‌العمل نشان مي‌دهم.</t>
  </si>
  <si>
    <t>SH</t>
  </si>
  <si>
    <t>من پيشنهادات اصلی را ارائه مي‌دهم.</t>
  </si>
  <si>
    <t>PL</t>
  </si>
  <si>
    <t>من به صورت بي‌طرفانه عقايد و نظرات ديگران را مورد تحليل قرار مي‌دهم و هم نقص‌ها و هم نقاط قوت آنها را پيدا مي‌كنم</t>
  </si>
  <si>
    <t>ME</t>
  </si>
  <si>
    <t>من بسيار علاقه دارم كه از جديد‌ترين ايده‌ها و پيشرفت‌ها سر در آورده و از آنها خبر داشته باشم.</t>
  </si>
  <si>
    <t>RI</t>
  </si>
  <si>
    <t>من براي سازمان‌دهي به مردم استعداد دارم.</t>
  </si>
  <si>
    <t>CO</t>
  </si>
  <si>
    <t>من هميشه آماده هستم از پيشنهادات خوبي كه به حل مشكل كمك مي‌كنند حمايت كنم.</t>
  </si>
  <si>
    <t>TW</t>
  </si>
  <si>
    <t>بخش دوم</t>
  </si>
  <si>
    <t>در كسب رضايت از كار</t>
  </si>
  <si>
    <t>من دوست دارم روي تصميم‌گيري‌ها تاثير زیادی داشته باشم.</t>
  </si>
  <si>
    <t>من مي‌توانم بفهمم كه در چه جا‌هايي كار به توجه و تمركز زيادي نياز دارد.</t>
  </si>
  <si>
    <t>من دوست دارم در حل مشكلات همكارانم به آنها كمك كنم.</t>
  </si>
  <si>
    <t>من دوست دارم تفاوت‌هاي حساس ميان گزينه‌ها را تشخيص بدهم.</t>
  </si>
  <si>
    <t>من در حل مسئله رويكرد خلاقانه‌اي را در پيش مي‌گيرم.</t>
  </si>
  <si>
    <t>من از تطبيق دادن نقطه نظرات مختلف لذت مي‌برم.</t>
  </si>
  <si>
    <t>من بيشتر به عمل كردن علاقه دارم تا ايده‌هاي جديد.</t>
  </si>
  <si>
    <t>من به طور خاص از كشف نقطه ‌نظرات و تكنيك‌هاي جديد لذت مي‌برم.</t>
  </si>
  <si>
    <t>بخش سوم</t>
  </si>
  <si>
    <t>وقتي گروه در حال تلاش براي حل يك مشكل پيچيده است</t>
  </si>
  <si>
    <t>من مراقب بخش‌هايي هستم كه ممكن است در آنها مشكلي ايجاد شود.</t>
  </si>
  <si>
    <t>من ايده‌هايي را كشف و بررسي مي‌كنم كه ممكن است حوزه كاربرد‌شان بيشتر از كار فعلي باشد.</t>
  </si>
  <si>
    <t>من دوست دارم قبل از انتخاب كردن، انواع مختلف پيشنهادات را بررسی و ارزیابی (سبك و سنگين) كنم.</t>
  </si>
  <si>
    <t>من مي‌توانم توانايي‌ها و استعداد‌هاي ديگران را هماهنگ كرده و به طور كار‌آمدي از آنها استفاده كنم.</t>
  </si>
  <si>
    <t>من تحت هر نوع فشاري يك رويكرد با‌ثبات سيستماتيك را در پيش مي‌گيرم.</t>
  </si>
  <si>
    <t>من اغلب در برخورد با يك مشكلي كه مدت‌ها است ادامه دارد رويكرد جديدي را در پيش مي‌گيرم.</t>
  </si>
  <si>
    <t>من آمادگي اين را دارم كه اگر لازم باشد براي شناساندن نظرات شخصي‌ام از زور استفاده كنم.</t>
  </si>
  <si>
    <t>من آماده‌ هستم كه هر زماني كه بتوانم كمك كنم.</t>
  </si>
  <si>
    <t>بخش چهارم</t>
  </si>
  <si>
    <t>در انجام كار‌هاي روزانه</t>
  </si>
  <si>
    <t>من دوست دارم هيچ نكته مبهمي در مورد كار و اهداف من وجود نداشته باشد.</t>
  </si>
  <si>
    <t>من بی میل نیستم در جلسات بر نقطه نظر خودم تاكيد كنم.</t>
  </si>
  <si>
    <t>من مي‌توانم با همه انواع مردم كار كنم اما به شرطي كه چيز با ارزشی براي عرضه كردن داشته باشند.</t>
  </si>
  <si>
    <t>من مخصوصا (هدفمند) به دنبال ايده‌ها و يا افراد جالب هستم.</t>
  </si>
  <si>
    <t>من معمولا مي‌توانم براي رد كردن و ابطال پيشنهادات غير‌معقول، دليل كافي بياورم و بحث كنم.</t>
  </si>
  <si>
    <t>معمولا در جا‌هايي كه ديگران فقط آيتم‌هاي نامربوط مي‌بينند من مي‌توانم الگو‌ها (روابط) را تشخيص بدهم.</t>
  </si>
  <si>
    <t>اگر سرم شلوغ باشد به رضايت واقعي مي‌رسم.</t>
  </si>
  <si>
    <t>من علاقه پنهاني به شناخت بهتر مردم دارم.</t>
  </si>
  <si>
    <t>بخش پنجم</t>
  </si>
  <si>
    <t xml:space="preserve">اگر ناگهان كار دشواري با زمان محدود و افراد نا‌آشنا به من محول شود. </t>
  </si>
  <si>
    <t>اغلب كار كردن در گروه من را سرخورده مي‌كند.</t>
  </si>
  <si>
    <t>به نظرم مهارت‌هاي شخصي من بصورت خاصی براي كسب توافق مناسب هستند.</t>
  </si>
  <si>
    <t>به ندرت پيش مي‌آيد كه احساسات من قضاوتم را تحت تاثير قرار بدهد.</t>
  </si>
  <si>
    <t>من تلاش مي‌كنم يك ساختار موثر ايجاد كنم.</t>
  </si>
  <si>
    <t>من مي‌توانم با افرادي كار كنم كه ويژگي‌ها و نقطه‌نظرات بسيار متفاوتي دارند.</t>
  </si>
  <si>
    <t>من فكر مي‌كنم كه گاهي وقت‌ها ارزشش را دارد كه انسان به منظور فهماندن نظرات خود به گروه، به صورت موقت محبوبيت نداشتن را تحمل كند.</t>
  </si>
  <si>
    <t xml:space="preserve">من معمولا كسي را مي‌شناسم كه دانش تخصصي‌اش مناسب است. </t>
  </si>
  <si>
    <t>به نظر می رسد که یک حس طبیعی فوریت و اضطرار در من به وجود می آید.</t>
  </si>
  <si>
    <t>بخش ششم</t>
  </si>
  <si>
    <t>وقتي ناگهان از من تقاضا مي‌شود كه پروژه جديدي را مورد بررسي قرار بدهم.</t>
  </si>
  <si>
    <t>من به دنبال ايده‌ها و فرصت‌هاي ممكن مي‌گردم.</t>
  </si>
  <si>
    <t>من مايل هستم پيش از شروع، كار‌هاي فعلي ام را به طور كامل تمام كنم.</t>
  </si>
  <si>
    <t>من با دقت و به صورت تحليلي با مسئله برخورد مي‌كنم.</t>
  </si>
  <si>
    <t>من مي‌توانم در صورت لزوم، قاطعانه افراد ديگر را وارد کار كنم.</t>
  </si>
  <si>
    <t>من مي‌توانم نگاه مستقل و نو‌آورانه‌اي به اكثر موقعيت‌ها داشته باشم.</t>
  </si>
  <si>
    <t>در صورت لزوم از هدايت كردن ديگران و به دست گرفتن رهبري خوشحال مي‌شوم.</t>
  </si>
  <si>
    <t>من مي‌توانم به همكارانم و ابتكاراتشان عکس العمل / پاسخ مثبت بدهم.</t>
  </si>
  <si>
    <t xml:space="preserve">براي من سخت است كاري را بپذيرم كه اهداف آن به صورت شفاف مشخص نيستند. </t>
  </si>
  <si>
    <t>بخش هفتم</t>
  </si>
  <si>
    <t>نقش داشتن در پروژه‌هاي گروه به طور كلي</t>
  </si>
  <si>
    <t>فكر مي‌كنم زماني كه دستور‌العمل گسترده‌اي ارائه شده باشد من مي‌توانم مراحل عيني كار را از هم جدا كنم.</t>
  </si>
  <si>
    <t>براي اينكه به يك نتيجه يا قضاوت حساب شده برسم ممكن است زمان لازم باشد اما معمولا نتيجه‌اي كه مي‌گيرم به هدف نزدیک است.</t>
  </si>
  <si>
    <t>طبیعت کاری من طوری است که ارتباط با گروه گسترده ای از اشخاص را می طلبد.</t>
  </si>
  <si>
    <t>من به درست بودن جزئيات توجه زيادي نشان مي‌دهم.</t>
  </si>
  <si>
    <t>من تلاش مي‌كنم در جلسات گروه اثري از خود به جا بگذارم.</t>
  </si>
  <si>
    <t>من مي‌توانم ببينم كه ايده‌ها و تكنيك‌ها در روابط جديد چطور مي‌توانند مورد استفاده قرار بگيرند.</t>
  </si>
  <si>
    <t>من هر دو سوي يك مسئله  را مي‌بينم و تصميمي مي‌گيرم كه از نظر همه قابل پذيرش باشد.</t>
  </si>
  <si>
    <t>من به خوبي با ديگران كنار مي‌آيم و براي گروه سخت تلاش مي‌كنم.</t>
  </si>
  <si>
    <t>PLANT</t>
  </si>
  <si>
    <t>CO-ORDINATOR</t>
  </si>
  <si>
    <t>MONITOR EVALUATOR</t>
  </si>
  <si>
    <t>COMPLETER FINISHER</t>
  </si>
  <si>
    <t>RESOURCE INVESTIGATOR</t>
  </si>
  <si>
    <t>SHAPER</t>
  </si>
  <si>
    <t>TEAMWORKER</t>
  </si>
  <si>
    <t>Creative, imaginative, unorthodox. Solves difficult problems.</t>
  </si>
  <si>
    <t>Ignores incidentals. Too pre-occupied to communicate effectively.</t>
  </si>
  <si>
    <t>Mature, confident, a good chairperson. Clarifies goals, promotes decision-making, delegates well.</t>
  </si>
  <si>
    <t>Can often be seen as manipulative. Off loads personal work.</t>
  </si>
  <si>
    <t>Sober, strategic and discerning. Sees all options. Judges accurately.</t>
  </si>
  <si>
    <t>Lacks drive and ability to inspire others.</t>
  </si>
  <si>
    <t>Disciplined, reliable, conservative and efficient. Turns ideas into practical actions.</t>
  </si>
  <si>
    <t>Somewhat inflexible. Slow to respond to new possibilities.</t>
  </si>
  <si>
    <t>Painstaking, conscientious, anxious. Searches out errors and omissions. Delivers on time.</t>
  </si>
  <si>
    <t>Inclined to worry unduly. Reluctant to delegate.</t>
  </si>
  <si>
    <t>Extrovert, enthusiastic, communicative. Explores opportunities. Develops contacts.</t>
  </si>
  <si>
    <t>Over - optimistic. Loses interest once initial enthusiasm has passed.</t>
  </si>
  <si>
    <t>Challenging, dynamic, thrives on pressure. The drive and courage to overcome obstacles.</t>
  </si>
  <si>
    <t>Prone to provocation. Offends people's feelings.</t>
  </si>
  <si>
    <t>Co-operative, mild, perceptive and diplomatic. Listens, builds, averts friction.</t>
  </si>
  <si>
    <t>Indecisive in crunch situations.</t>
  </si>
  <si>
    <t>BELBIN Team-Role Type</t>
  </si>
  <si>
    <t>  Contributions</t>
  </si>
  <si>
    <t>Allowable Weaknesses</t>
  </si>
  <si>
    <t>نتیجه آزمون تعیین نقش فرد در گروه</t>
  </si>
  <si>
    <t>بر اساس تست و با در نظر گرفتن انواع هشت گانه نقش افراد در تیم</t>
  </si>
  <si>
    <t xml:space="preserve"> نقش دوم نامبرده :</t>
  </si>
  <si>
    <t>نقش اول نامبرده :</t>
  </si>
  <si>
    <t>نقاط ضعف قابل تحمل</t>
  </si>
  <si>
    <t>IMPLEMENTER</t>
  </si>
  <si>
    <t>small 2</t>
  </si>
  <si>
    <t>small 1</t>
  </si>
  <si>
    <t>large 1</t>
  </si>
  <si>
    <t>large 2</t>
  </si>
  <si>
    <t>آرام، صميمي، مهربان، علاقمند به داشتن فضاي شخصي 
و کار در اين چهارچوب است.  از محيط پيرامون و آنچه در حال و اينجا مي گذرد لذت مي برد. به ارزشهايش و همچنين به افرادي که برايش مهمند، وفادار است. تمايلي به مخالفت و تعارض ندارد و عقايد و ارزشهاي شخصي خويش را به ديگران تحميل نمي کند.</t>
  </si>
  <si>
    <t xml:space="preserve">نام و نام خانوادگی </t>
  </si>
  <si>
    <t xml:space="preserve">ارزیاب: </t>
  </si>
  <si>
    <t xml:space="preserve"> Name and Family name</t>
  </si>
  <si>
    <t>نیما امانی</t>
  </si>
</sst>
</file>

<file path=xl/styles.xml><?xml version="1.0" encoding="utf-8"?>
<styleSheet xmlns="http://schemas.openxmlformats.org/spreadsheetml/2006/main" xmlns:mc="http://schemas.openxmlformats.org/markup-compatibility/2006" xmlns:x14ac="http://schemas.microsoft.com/office/spreadsheetml/2009/9/ac" mc:Ignorable="x14ac">
  <fonts count="80">
    <font>
      <sz val="11"/>
      <color theme="1"/>
      <name val="Arial"/>
      <family val="2"/>
      <scheme val="minor"/>
    </font>
    <font>
      <b/>
      <sz val="11"/>
      <color theme="1"/>
      <name val="B Nazanin"/>
      <charset val="178"/>
    </font>
    <font>
      <b/>
      <sz val="10"/>
      <color theme="1"/>
      <name val="B Nazanin"/>
      <charset val="178"/>
    </font>
    <font>
      <sz val="12"/>
      <color theme="1"/>
      <name val="B Nazanin"/>
      <charset val="178"/>
    </font>
    <font>
      <b/>
      <sz val="10"/>
      <name val="B Nazanin"/>
      <charset val="178"/>
    </font>
    <font>
      <sz val="11"/>
      <color theme="1"/>
      <name val="B Nazanin"/>
      <charset val="178"/>
    </font>
    <font>
      <u/>
      <sz val="16"/>
      <color theme="1"/>
      <name val="Arial"/>
      <family val="2"/>
    </font>
    <font>
      <b/>
      <sz val="12"/>
      <color theme="1"/>
      <name val="Arial"/>
      <family val="2"/>
    </font>
    <font>
      <sz val="11"/>
      <color theme="1"/>
      <name val="B Yagut"/>
      <charset val="178"/>
    </font>
    <font>
      <b/>
      <sz val="11"/>
      <color theme="1"/>
      <name val="B Yagut"/>
      <charset val="178"/>
    </font>
    <font>
      <b/>
      <sz val="12"/>
      <name val="B Nazanin"/>
      <charset val="178"/>
    </font>
    <font>
      <sz val="11"/>
      <color theme="1"/>
      <name val="Arial"/>
      <family val="2"/>
      <charset val="178"/>
      <scheme val="minor"/>
    </font>
    <font>
      <sz val="14"/>
      <color theme="1"/>
      <name val="B Mitra"/>
      <charset val="178"/>
    </font>
    <font>
      <sz val="14"/>
      <color indexed="8"/>
      <name val="B Mitra"/>
      <charset val="178"/>
    </font>
    <font>
      <sz val="9"/>
      <color theme="1"/>
      <name val="B Mitra"/>
      <charset val="178"/>
    </font>
    <font>
      <sz val="14"/>
      <name val="B Mitra"/>
      <charset val="178"/>
    </font>
    <font>
      <b/>
      <sz val="11"/>
      <color theme="1"/>
      <name val="Arial"/>
      <family val="2"/>
      <scheme val="minor"/>
    </font>
    <font>
      <b/>
      <sz val="12"/>
      <color theme="1"/>
      <name val="B Nazanin"/>
      <charset val="178"/>
    </font>
    <font>
      <sz val="10"/>
      <name val="Arial"/>
      <family val="2"/>
    </font>
    <font>
      <sz val="26"/>
      <name val="Arial"/>
      <family val="2"/>
    </font>
    <font>
      <sz val="18"/>
      <color theme="0"/>
      <name val="B Mitra"/>
      <charset val="178"/>
    </font>
    <font>
      <b/>
      <sz val="16"/>
      <color theme="0"/>
      <name val="B Mitra"/>
      <charset val="178"/>
    </font>
    <font>
      <sz val="12"/>
      <name val="B Mitra"/>
      <charset val="178"/>
    </font>
    <font>
      <sz val="16"/>
      <name val="B Mitra"/>
      <charset val="178"/>
    </font>
    <font>
      <b/>
      <sz val="11"/>
      <name val="B Mitra"/>
      <charset val="178"/>
    </font>
    <font>
      <sz val="10"/>
      <color indexed="10"/>
      <name val="Arial"/>
      <family val="2"/>
    </font>
    <font>
      <sz val="12"/>
      <color indexed="10"/>
      <name val="B Zar"/>
      <charset val="178"/>
    </font>
    <font>
      <sz val="12"/>
      <color indexed="9"/>
      <name val="B Zar"/>
      <charset val="178"/>
    </font>
    <font>
      <sz val="10"/>
      <color indexed="9"/>
      <name val="Arial"/>
      <family val="2"/>
    </font>
    <font>
      <sz val="10"/>
      <name val="Arial"/>
      <family val="2"/>
    </font>
    <font>
      <sz val="12"/>
      <color indexed="10"/>
      <name val="B Mitra"/>
      <charset val="178"/>
    </font>
    <font>
      <sz val="11"/>
      <color indexed="10"/>
      <name val="Calibri"/>
      <family val="2"/>
    </font>
    <font>
      <sz val="12"/>
      <color indexed="10"/>
      <name val="Times New Roman"/>
      <family val="1"/>
    </font>
    <font>
      <b/>
      <sz val="12"/>
      <color indexed="8"/>
      <name val="B Mitra"/>
      <charset val="178"/>
    </font>
    <font>
      <b/>
      <sz val="12"/>
      <name val="Arial"/>
      <family val="2"/>
    </font>
    <font>
      <sz val="12"/>
      <name val="B Zar"/>
      <charset val="178"/>
    </font>
    <font>
      <b/>
      <sz val="12"/>
      <color indexed="8"/>
      <name val="B Zar"/>
      <charset val="178"/>
    </font>
    <font>
      <b/>
      <sz val="12"/>
      <name val="B Zar"/>
      <charset val="178"/>
    </font>
    <font>
      <sz val="11"/>
      <color indexed="10"/>
      <name val="Times New Roman"/>
      <family val="1"/>
    </font>
    <font>
      <sz val="12"/>
      <color indexed="8"/>
      <name val="B Zar"/>
      <charset val="178"/>
    </font>
    <font>
      <sz val="10"/>
      <color theme="1"/>
      <name val="B Nazanin"/>
      <charset val="178"/>
    </font>
    <font>
      <b/>
      <u/>
      <sz val="16"/>
      <color theme="1"/>
      <name val="Arial"/>
      <family val="2"/>
    </font>
    <font>
      <sz val="11"/>
      <color theme="1"/>
      <name val="Arial"/>
      <family val="2"/>
      <scheme val="minor"/>
    </font>
    <font>
      <b/>
      <sz val="12"/>
      <color theme="1"/>
      <name val="Arial"/>
      <family val="2"/>
      <scheme val="minor"/>
    </font>
    <font>
      <sz val="16"/>
      <color theme="1"/>
      <name val="Arial"/>
      <family val="2"/>
    </font>
    <font>
      <sz val="12"/>
      <color rgb="FF0F0000"/>
      <name val="Arial"/>
      <family val="2"/>
    </font>
    <font>
      <b/>
      <sz val="11"/>
      <color rgb="FF000000"/>
      <name val="Calibri"/>
      <family val="2"/>
    </font>
    <font>
      <sz val="7"/>
      <color rgb="FF000000"/>
      <name val="Times New Roman"/>
      <family val="1"/>
    </font>
    <font>
      <sz val="10.5"/>
      <color rgb="FF000000"/>
      <name val="Arial"/>
      <family val="2"/>
    </font>
    <font>
      <sz val="11"/>
      <color rgb="FF000000"/>
      <name val="Calibri"/>
      <family val="2"/>
    </font>
    <font>
      <sz val="11"/>
      <color theme="1"/>
      <name val="Arial"/>
      <family val="2"/>
    </font>
    <font>
      <b/>
      <sz val="11"/>
      <color theme="1"/>
      <name val="Arial"/>
      <family val="2"/>
    </font>
    <font>
      <sz val="11"/>
      <color theme="0"/>
      <name val="B Nazanin"/>
      <charset val="178"/>
    </font>
    <font>
      <b/>
      <sz val="12"/>
      <color theme="1"/>
      <name val="B Yagut"/>
      <charset val="178"/>
    </font>
    <font>
      <sz val="12"/>
      <color theme="1"/>
      <name val="B Yagut"/>
      <charset val="178"/>
    </font>
    <font>
      <sz val="12"/>
      <color theme="1"/>
      <name val="Times New Roman"/>
      <family val="1"/>
    </font>
    <font>
      <b/>
      <sz val="20"/>
      <color rgb="FF000000"/>
      <name val="B Nazanin"/>
      <charset val="178"/>
    </font>
    <font>
      <b/>
      <sz val="14"/>
      <color rgb="FF000000"/>
      <name val="B Nazanin"/>
      <charset val="178"/>
    </font>
    <font>
      <b/>
      <sz val="12"/>
      <color rgb="FF000000"/>
      <name val="B Nazanin"/>
      <charset val="178"/>
    </font>
    <font>
      <sz val="12"/>
      <color rgb="FF000000"/>
      <name val="B Nazanin"/>
      <charset val="178"/>
    </font>
    <font>
      <sz val="14"/>
      <color rgb="FF000000"/>
      <name val="B Nazanin"/>
      <charset val="178"/>
    </font>
    <font>
      <b/>
      <sz val="12"/>
      <color rgb="FF1F4D78"/>
      <name val="B Nazanin"/>
      <charset val="178"/>
    </font>
    <font>
      <b/>
      <sz val="14"/>
      <color theme="1"/>
      <name val="B Nazanin"/>
      <charset val="178"/>
    </font>
    <font>
      <sz val="14"/>
      <color theme="1"/>
      <name val="B Nazanin"/>
      <charset val="178"/>
    </font>
    <font>
      <sz val="14"/>
      <color rgb="FFFF0000"/>
      <name val="B Nazanin"/>
      <charset val="178"/>
    </font>
    <font>
      <b/>
      <sz val="10"/>
      <color theme="1"/>
      <name val="Arial"/>
      <family val="2"/>
    </font>
    <font>
      <sz val="10"/>
      <color theme="1"/>
      <name val="Arial"/>
      <family val="2"/>
    </font>
    <font>
      <b/>
      <sz val="12"/>
      <color rgb="FFFF0000"/>
      <name val="B Nazanin"/>
      <charset val="178"/>
    </font>
    <font>
      <b/>
      <sz val="11"/>
      <color rgb="FFFF0000"/>
      <name val="Arial"/>
      <family val="2"/>
      <scheme val="minor"/>
    </font>
    <font>
      <b/>
      <sz val="11"/>
      <color rgb="FFFF0000"/>
      <name val="B Nazanin"/>
      <charset val="178"/>
    </font>
    <font>
      <b/>
      <sz val="12"/>
      <color rgb="FFFF0000"/>
      <name val="Times New Roman"/>
      <family val="1"/>
    </font>
    <font>
      <b/>
      <sz val="12"/>
      <color rgb="FFFF0000"/>
      <name val="Calibri"/>
      <family val="2"/>
    </font>
    <font>
      <b/>
      <sz val="11"/>
      <color theme="0"/>
      <name val="Arial"/>
      <family val="2"/>
      <charset val="178"/>
      <scheme val="minor"/>
    </font>
    <font>
      <sz val="11"/>
      <color theme="0"/>
      <name val="Arial"/>
      <family val="2"/>
      <charset val="178"/>
      <scheme val="minor"/>
    </font>
    <font>
      <b/>
      <sz val="11"/>
      <color theme="0"/>
      <name val="B Nazanin"/>
      <charset val="178"/>
    </font>
    <font>
      <b/>
      <sz val="12"/>
      <color theme="0"/>
      <name val="B Mitra"/>
      <charset val="178"/>
    </font>
    <font>
      <b/>
      <sz val="12"/>
      <color theme="0"/>
      <name val="B Nazanin"/>
      <charset val="178"/>
    </font>
    <font>
      <sz val="11"/>
      <color theme="0"/>
      <name val="Arial"/>
      <family val="2"/>
      <scheme val="minor"/>
    </font>
    <font>
      <sz val="12"/>
      <color theme="0"/>
      <name val="Arial"/>
      <family val="2"/>
    </font>
    <font>
      <b/>
      <sz val="11"/>
      <color theme="0"/>
      <name val="Arial"/>
      <family val="2"/>
      <scheme val="minor"/>
    </font>
  </fonts>
  <fills count="28">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6"/>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rgb="FF0070C0"/>
        <bgColor indexed="64"/>
      </patternFill>
    </fill>
    <fill>
      <patternFill patternType="solid">
        <fgColor rgb="FF002060"/>
        <bgColor indexed="64"/>
      </patternFill>
    </fill>
    <fill>
      <patternFill patternType="solid">
        <fgColor rgb="FF7030A0"/>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rgb="FFFFC00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14999847407452621"/>
        <bgColor indexed="64"/>
      </patternFill>
    </fill>
  </fills>
  <borders count="63">
    <border>
      <left/>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top style="medium">
        <color auto="1"/>
      </top>
      <bottom/>
      <diagonal/>
    </border>
    <border>
      <left style="medium">
        <color auto="1"/>
      </left>
      <right/>
      <top/>
      <bottom style="medium">
        <color auto="1"/>
      </bottom>
      <diagonal/>
    </border>
    <border>
      <left style="medium">
        <color rgb="FF000000"/>
      </left>
      <right style="medium">
        <color rgb="FF000000"/>
      </right>
      <top style="medium">
        <color rgb="FF000000"/>
      </top>
      <bottom/>
      <diagonal/>
    </border>
    <border>
      <left style="medium">
        <color rgb="FF000000"/>
      </left>
      <right style="thick">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medium">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right style="double">
        <color auto="1"/>
      </right>
      <top/>
      <bottom/>
      <diagonal/>
    </border>
    <border>
      <left style="thick">
        <color rgb="FF000000"/>
      </left>
      <right style="medium">
        <color rgb="FF000000"/>
      </right>
      <top style="thick">
        <color rgb="FF000000"/>
      </top>
      <bottom style="medium">
        <color rgb="FF000000"/>
      </bottom>
      <diagonal/>
    </border>
    <border>
      <left style="medium">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ck">
        <color rgb="FF000000"/>
      </left>
      <right style="thick">
        <color rgb="FF000000"/>
      </right>
      <top style="thick">
        <color rgb="FF000000"/>
      </top>
      <bottom style="medium">
        <color rgb="FF000000"/>
      </bottom>
      <diagonal/>
    </border>
    <border>
      <left style="thick">
        <color rgb="FF000000"/>
      </left>
      <right style="thick">
        <color rgb="FF000000"/>
      </right>
      <top style="medium">
        <color rgb="FF000000"/>
      </top>
      <bottom style="medium">
        <color rgb="FF000000"/>
      </bottom>
      <diagonal/>
    </border>
    <border>
      <left style="thick">
        <color rgb="FF000000"/>
      </left>
      <right style="thick">
        <color rgb="FF000000"/>
      </right>
      <top style="medium">
        <color rgb="FF000000"/>
      </top>
      <bottom style="thick">
        <color rgb="FF000000"/>
      </bottom>
      <diagonal/>
    </border>
    <border>
      <left style="thick">
        <color rgb="FF000000"/>
      </left>
      <right style="medium">
        <color rgb="FF000000"/>
      </right>
      <top style="medium">
        <color rgb="FF000000"/>
      </top>
      <bottom style="thick">
        <color rgb="FF000000"/>
      </bottom>
      <diagonal/>
    </border>
    <border>
      <left style="medium">
        <color rgb="FF000000"/>
      </left>
      <right style="thick">
        <color rgb="FF000000"/>
      </right>
      <top style="medium">
        <color rgb="FF000000"/>
      </top>
      <bottom style="thick">
        <color rgb="FF000000"/>
      </bottom>
      <diagonal/>
    </border>
    <border>
      <left style="thick">
        <color rgb="FF000000"/>
      </left>
      <right style="medium">
        <color rgb="FF000000"/>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style="medium">
        <color rgb="FF000000"/>
      </left>
      <right style="thick">
        <color rgb="FF000000"/>
      </right>
      <top style="thick">
        <color rgb="FF000000"/>
      </top>
      <bottom style="thick">
        <color rgb="FF000000"/>
      </bottom>
      <diagonal/>
    </border>
  </borders>
  <cellStyleXfs count="5">
    <xf numFmtId="0" fontId="0" fillId="0" borderId="0"/>
    <xf numFmtId="0" fontId="11" fillId="0" borderId="0"/>
    <xf numFmtId="0" fontId="18" fillId="0" borderId="0"/>
    <xf numFmtId="9" fontId="18" fillId="0" borderId="0" applyFont="0" applyFill="0" applyBorder="0" applyAlignment="0" applyProtection="0"/>
    <xf numFmtId="9" fontId="42" fillId="0" borderId="0" applyFont="0" applyFill="0" applyBorder="0" applyAlignment="0" applyProtection="0"/>
  </cellStyleXfs>
  <cellXfs count="320">
    <xf numFmtId="0" fontId="0" fillId="0" borderId="0" xfId="0"/>
    <xf numFmtId="0" fontId="0" fillId="0" borderId="0" xfId="0" applyProtection="1">
      <protection hidden="1"/>
    </xf>
    <xf numFmtId="0" fontId="4" fillId="0" borderId="15" xfId="0" applyFont="1" applyBorder="1" applyAlignment="1" applyProtection="1">
      <alignment vertical="center" wrapText="1" readingOrder="2"/>
      <protection hidden="1"/>
    </xf>
    <xf numFmtId="0" fontId="2" fillId="0" borderId="22" xfId="0" applyFont="1" applyBorder="1" applyAlignment="1" applyProtection="1">
      <alignment horizontal="right" vertical="center" wrapText="1" readingOrder="2"/>
      <protection hidden="1"/>
    </xf>
    <xf numFmtId="0" fontId="3" fillId="0" borderId="0" xfId="0" applyFont="1" applyProtection="1">
      <protection hidden="1"/>
    </xf>
    <xf numFmtId="0" fontId="2" fillId="4" borderId="12" xfId="0" applyFont="1" applyFill="1" applyBorder="1" applyAlignment="1" applyProtection="1">
      <alignment horizontal="center" vertical="center" wrapText="1" readingOrder="2"/>
      <protection hidden="1"/>
    </xf>
    <xf numFmtId="0" fontId="5" fillId="0" borderId="2" xfId="0" applyFont="1" applyBorder="1" applyAlignment="1" applyProtection="1">
      <alignment horizontal="right" vertical="center" wrapText="1" indent="1"/>
      <protection hidden="1"/>
    </xf>
    <xf numFmtId="0" fontId="1" fillId="0" borderId="2" xfId="0" applyFont="1" applyBorder="1" applyAlignment="1" applyProtection="1">
      <alignment horizontal="center" vertical="center" wrapText="1"/>
      <protection hidden="1"/>
    </xf>
    <xf numFmtId="0" fontId="6" fillId="0" borderId="2" xfId="0" applyFont="1" applyBorder="1" applyAlignment="1" applyProtection="1">
      <alignment horizontal="center" vertical="center" wrapText="1"/>
      <protection hidden="1"/>
    </xf>
    <xf numFmtId="0" fontId="5" fillId="0" borderId="4" xfId="0" applyFont="1" applyBorder="1" applyAlignment="1" applyProtection="1">
      <alignment horizontal="right" vertical="center" wrapText="1"/>
      <protection hidden="1"/>
    </xf>
    <xf numFmtId="0" fontId="1" fillId="0" borderId="7" xfId="0" applyFont="1" applyBorder="1" applyAlignment="1" applyProtection="1">
      <alignment horizontal="center" vertical="center" wrapText="1"/>
      <protection hidden="1"/>
    </xf>
    <xf numFmtId="0" fontId="6" fillId="0" borderId="7"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3" fillId="0" borderId="3" xfId="0" applyFont="1" applyBorder="1" applyAlignment="1" applyProtection="1">
      <alignment horizontal="right" vertical="center" wrapText="1" indent="1"/>
      <protection hidden="1"/>
    </xf>
    <xf numFmtId="0" fontId="3" fillId="0" borderId="2" xfId="0" applyFont="1" applyBorder="1" applyAlignment="1" applyProtection="1">
      <alignment horizontal="right" vertical="center" wrapText="1" indent="1"/>
      <protection hidden="1"/>
    </xf>
    <xf numFmtId="0" fontId="3" fillId="0" borderId="4" xfId="0" applyFont="1" applyBorder="1" applyAlignment="1" applyProtection="1">
      <alignment horizontal="right" vertical="center" wrapText="1"/>
      <protection hidden="1"/>
    </xf>
    <xf numFmtId="0" fontId="3" fillId="0" borderId="4" xfId="0" applyFont="1" applyBorder="1" applyAlignment="1" applyProtection="1">
      <alignment horizontal="right" vertical="center" wrapText="1" indent="1"/>
      <protection hidden="1"/>
    </xf>
    <xf numFmtId="0" fontId="8" fillId="2" borderId="10" xfId="0" applyFont="1" applyFill="1" applyBorder="1" applyAlignment="1" applyProtection="1">
      <alignment horizontal="justify" vertical="center" wrapText="1" readingOrder="2"/>
      <protection hidden="1"/>
    </xf>
    <xf numFmtId="0" fontId="9" fillId="2" borderId="11" xfId="0" applyFont="1" applyFill="1" applyBorder="1" applyAlignment="1" applyProtection="1">
      <alignment horizontal="center" vertical="center" wrapText="1"/>
      <protection hidden="1"/>
    </xf>
    <xf numFmtId="0" fontId="0" fillId="0" borderId="0" xfId="0" applyNumberFormat="1" applyProtection="1">
      <protection hidden="1"/>
    </xf>
    <xf numFmtId="0" fontId="12" fillId="0" borderId="0" xfId="1" applyFont="1" applyProtection="1">
      <protection hidden="1"/>
    </xf>
    <xf numFmtId="0" fontId="12" fillId="5" borderId="25" xfId="1" applyFont="1" applyFill="1" applyBorder="1" applyAlignment="1" applyProtection="1">
      <alignment horizontal="center" vertical="center"/>
      <protection hidden="1"/>
    </xf>
    <xf numFmtId="0" fontId="12" fillId="0" borderId="26" xfId="1" applyFont="1" applyBorder="1" applyAlignment="1" applyProtection="1">
      <alignment horizontal="center" vertical="center" readingOrder="2"/>
      <protection hidden="1"/>
    </xf>
    <xf numFmtId="0" fontId="14" fillId="0" borderId="26" xfId="1" applyFont="1" applyBorder="1" applyAlignment="1" applyProtection="1">
      <alignment horizontal="center" vertical="center" textRotation="180"/>
      <protection hidden="1"/>
    </xf>
    <xf numFmtId="0" fontId="14" fillId="0" borderId="27" xfId="1" applyFont="1" applyBorder="1" applyAlignment="1" applyProtection="1">
      <alignment horizontal="center" vertical="center" textRotation="180"/>
      <protection hidden="1"/>
    </xf>
    <xf numFmtId="0" fontId="12" fillId="5" borderId="21" xfId="1" applyFont="1" applyFill="1" applyBorder="1" applyAlignment="1" applyProtection="1">
      <alignment horizontal="center" vertical="center" readingOrder="2"/>
      <protection hidden="1"/>
    </xf>
    <xf numFmtId="0" fontId="15" fillId="6" borderId="12" xfId="1" applyFont="1" applyFill="1" applyBorder="1" applyAlignment="1" applyProtection="1">
      <alignment horizontal="right" vertical="center" wrapText="1" readingOrder="2"/>
      <protection hidden="1"/>
    </xf>
    <xf numFmtId="0" fontId="12" fillId="0" borderId="12" xfId="1" applyFont="1" applyBorder="1" applyAlignment="1" applyProtection="1">
      <alignment horizontal="right" vertical="center" wrapText="1" readingOrder="2"/>
      <protection hidden="1"/>
    </xf>
    <xf numFmtId="0" fontId="12" fillId="6" borderId="12" xfId="1" applyFont="1" applyFill="1" applyBorder="1" applyAlignment="1" applyProtection="1">
      <alignment horizontal="right" vertical="center" wrapText="1" readingOrder="2"/>
      <protection hidden="1"/>
    </xf>
    <xf numFmtId="0" fontId="13" fillId="0" borderId="12" xfId="1" applyFont="1" applyBorder="1" applyAlignment="1" applyProtection="1">
      <alignment horizontal="right" vertical="center" wrapText="1" readingOrder="2"/>
      <protection hidden="1"/>
    </xf>
    <xf numFmtId="0" fontId="12" fillId="0" borderId="17" xfId="1" applyFont="1" applyBorder="1" applyAlignment="1" applyProtection="1">
      <alignment horizontal="right" vertical="center" wrapText="1" readingOrder="2"/>
      <protection hidden="1"/>
    </xf>
    <xf numFmtId="0" fontId="15" fillId="6" borderId="12" xfId="1" applyFont="1" applyFill="1" applyBorder="1" applyProtection="1">
      <protection locked="0"/>
    </xf>
    <xf numFmtId="0" fontId="15" fillId="6" borderId="22" xfId="1" applyFont="1" applyFill="1" applyBorder="1" applyProtection="1">
      <protection locked="0"/>
    </xf>
    <xf numFmtId="0" fontId="12" fillId="0" borderId="12" xfId="1" applyFont="1" applyBorder="1" applyProtection="1">
      <protection locked="0"/>
    </xf>
    <xf numFmtId="0" fontId="12" fillId="0" borderId="22" xfId="1" applyFont="1" applyBorder="1" applyProtection="1">
      <protection locked="0"/>
    </xf>
    <xf numFmtId="0" fontId="12" fillId="6" borderId="12" xfId="1" applyFont="1" applyFill="1" applyBorder="1" applyProtection="1">
      <protection locked="0"/>
    </xf>
    <xf numFmtId="0" fontId="12" fillId="6" borderId="22" xfId="1" applyFont="1" applyFill="1" applyBorder="1" applyProtection="1">
      <protection locked="0"/>
    </xf>
    <xf numFmtId="0" fontId="39" fillId="0" borderId="0" xfId="2" applyFont="1" applyAlignment="1" applyProtection="1">
      <alignment horizontal="center" vertical="center"/>
      <protection hidden="1"/>
    </xf>
    <xf numFmtId="0" fontId="33" fillId="0" borderId="0" xfId="2" applyFont="1" applyAlignment="1" applyProtection="1">
      <alignment horizontal="center" vertical="center"/>
      <protection hidden="1"/>
    </xf>
    <xf numFmtId="0" fontId="34" fillId="0" borderId="0" xfId="2" applyFont="1" applyFill="1" applyBorder="1" applyAlignment="1" applyProtection="1">
      <alignment horizontal="center" vertical="center"/>
      <protection hidden="1"/>
    </xf>
    <xf numFmtId="0" fontId="35" fillId="0" borderId="0" xfId="2" applyFont="1" applyAlignment="1" applyProtection="1">
      <alignment horizontal="center" vertical="center"/>
      <protection hidden="1"/>
    </xf>
    <xf numFmtId="0" fontId="25" fillId="0" borderId="0" xfId="2" applyFont="1" applyBorder="1" applyProtection="1">
      <protection hidden="1"/>
    </xf>
    <xf numFmtId="0" fontId="28" fillId="0" borderId="0" xfId="2" applyFont="1" applyProtection="1">
      <protection hidden="1"/>
    </xf>
    <xf numFmtId="0" fontId="18" fillId="0" borderId="0" xfId="2" applyProtection="1">
      <protection hidden="1"/>
    </xf>
    <xf numFmtId="0" fontId="29" fillId="0" borderId="0" xfId="2" applyFont="1" applyProtection="1">
      <protection hidden="1"/>
    </xf>
    <xf numFmtId="0" fontId="33" fillId="0" borderId="12" xfId="2" applyFont="1" applyBorder="1" applyAlignment="1" applyProtection="1">
      <alignment horizontal="center" vertical="center"/>
      <protection hidden="1"/>
    </xf>
    <xf numFmtId="0" fontId="33" fillId="0" borderId="0" xfId="2" applyFont="1" applyBorder="1" applyAlignment="1" applyProtection="1">
      <alignment horizontal="center" vertical="center"/>
      <protection hidden="1"/>
    </xf>
    <xf numFmtId="0" fontId="27" fillId="0" borderId="0" xfId="2" applyFont="1" applyAlignment="1" applyProtection="1">
      <alignment horizontal="center" vertical="center"/>
      <protection hidden="1"/>
    </xf>
    <xf numFmtId="0" fontId="36" fillId="0" borderId="12" xfId="2" applyFont="1" applyBorder="1" applyAlignment="1" applyProtection="1">
      <alignment horizontal="center" vertical="center"/>
      <protection hidden="1"/>
    </xf>
    <xf numFmtId="0" fontId="36" fillId="0" borderId="0" xfId="2" applyFont="1" applyBorder="1" applyAlignment="1" applyProtection="1">
      <alignment horizontal="center" vertical="center"/>
      <protection hidden="1"/>
    </xf>
    <xf numFmtId="3" fontId="37" fillId="0" borderId="0" xfId="3" applyNumberFormat="1" applyFont="1" applyFill="1" applyBorder="1" applyAlignment="1" applyProtection="1">
      <alignment horizontal="center" vertical="center"/>
      <protection hidden="1"/>
    </xf>
    <xf numFmtId="0" fontId="37" fillId="0" borderId="0" xfId="2" applyFont="1" applyFill="1" applyBorder="1" applyAlignment="1" applyProtection="1">
      <alignment horizontal="center" vertical="center"/>
      <protection hidden="1"/>
    </xf>
    <xf numFmtId="1" fontId="35" fillId="0" borderId="0" xfId="2" applyNumberFormat="1" applyFont="1" applyAlignment="1" applyProtection="1">
      <alignment horizontal="center" vertical="center"/>
      <protection hidden="1"/>
    </xf>
    <xf numFmtId="0" fontId="37" fillId="0" borderId="0" xfId="2" applyFont="1" applyFill="1" applyAlignment="1" applyProtection="1">
      <alignment horizontal="center" vertical="center"/>
      <protection hidden="1"/>
    </xf>
    <xf numFmtId="0" fontId="35" fillId="0" borderId="0" xfId="2" applyFont="1" applyFill="1" applyAlignment="1" applyProtection="1">
      <alignment horizontal="center" vertical="center"/>
      <protection hidden="1"/>
    </xf>
    <xf numFmtId="0" fontId="31" fillId="0" borderId="0" xfId="2" applyFont="1" applyBorder="1" applyAlignment="1" applyProtection="1">
      <alignment horizontal="right" vertical="top" wrapText="1" readingOrder="2"/>
      <protection hidden="1"/>
    </xf>
    <xf numFmtId="0" fontId="38" fillId="0" borderId="0" xfId="2" applyFont="1" applyBorder="1" applyAlignment="1" applyProtection="1">
      <alignment horizontal="right" vertical="top" wrapText="1" readingOrder="2"/>
      <protection hidden="1"/>
    </xf>
    <xf numFmtId="0" fontId="32" fillId="0" borderId="0" xfId="2" applyFont="1" applyBorder="1" applyAlignment="1" applyProtection="1">
      <alignment horizontal="right" vertical="top" wrapText="1" readingOrder="2"/>
      <protection hidden="1"/>
    </xf>
    <xf numFmtId="0" fontId="30" fillId="0" borderId="0" xfId="2" applyFont="1" applyBorder="1" applyAlignment="1" applyProtection="1">
      <alignment horizontal="right" vertical="top" wrapText="1" readingOrder="2"/>
      <protection hidden="1"/>
    </xf>
    <xf numFmtId="0" fontId="18" fillId="0" borderId="0" xfId="2" applyBorder="1" applyAlignment="1" applyProtection="1">
      <alignment vertical="center"/>
      <protection hidden="1"/>
    </xf>
    <xf numFmtId="0" fontId="22" fillId="0" borderId="0" xfId="2" applyFont="1" applyBorder="1" applyAlignment="1" applyProtection="1">
      <alignment vertical="center"/>
      <protection hidden="1"/>
    </xf>
    <xf numFmtId="0" fontId="22" fillId="0" borderId="0" xfId="2" applyFont="1" applyBorder="1" applyAlignment="1" applyProtection="1">
      <alignment vertical="center" wrapText="1"/>
      <protection hidden="1"/>
    </xf>
    <xf numFmtId="0" fontId="23" fillId="0" borderId="0" xfId="2" applyFont="1" applyBorder="1" applyAlignment="1" applyProtection="1">
      <alignment horizontal="center" vertical="center" wrapText="1" readingOrder="2"/>
      <protection hidden="1"/>
    </xf>
    <xf numFmtId="0" fontId="22" fillId="26" borderId="12" xfId="2" applyFont="1" applyFill="1" applyBorder="1" applyAlignment="1" applyProtection="1">
      <alignment horizontal="right" vertical="center" wrapText="1" readingOrder="2"/>
      <protection hidden="1"/>
    </xf>
    <xf numFmtId="0" fontId="22" fillId="10" borderId="0" xfId="2" applyFont="1" applyFill="1" applyBorder="1" applyAlignment="1" applyProtection="1">
      <alignment horizontal="center" vertical="center" wrapText="1" readingOrder="2"/>
      <protection hidden="1"/>
    </xf>
    <xf numFmtId="0" fontId="22" fillId="10" borderId="0" xfId="2" applyFont="1" applyFill="1" applyBorder="1" applyAlignment="1" applyProtection="1">
      <alignment horizontal="right" vertical="center" wrapText="1" readingOrder="2"/>
      <protection hidden="1"/>
    </xf>
    <xf numFmtId="0" fontId="18" fillId="10" borderId="0" xfId="2" applyFill="1" applyBorder="1" applyAlignment="1" applyProtection="1">
      <alignment horizontal="center" vertical="center"/>
      <protection hidden="1"/>
    </xf>
    <xf numFmtId="0" fontId="18" fillId="10" borderId="0" xfId="2" applyFill="1" applyBorder="1" applyAlignment="1" applyProtection="1">
      <alignment vertical="center"/>
      <protection hidden="1"/>
    </xf>
    <xf numFmtId="0" fontId="22" fillId="0" borderId="12" xfId="2" applyFont="1" applyBorder="1" applyAlignment="1" applyProtection="1">
      <alignment horizontal="right" vertical="center" wrapText="1" readingOrder="2"/>
      <protection hidden="1"/>
    </xf>
    <xf numFmtId="0" fontId="24" fillId="10" borderId="0" xfId="2" applyFont="1" applyFill="1" applyBorder="1" applyAlignment="1" applyProtection="1">
      <alignment horizontal="center" vertical="center" wrapText="1" readingOrder="2"/>
      <protection hidden="1"/>
    </xf>
    <xf numFmtId="0" fontId="25" fillId="0" borderId="0" xfId="2" applyFont="1" applyBorder="1" applyAlignment="1" applyProtection="1">
      <alignment vertical="center"/>
      <protection hidden="1"/>
    </xf>
    <xf numFmtId="0" fontId="25" fillId="10" borderId="0" xfId="2" applyFont="1" applyFill="1" applyBorder="1" applyAlignment="1" applyProtection="1">
      <alignment vertical="center"/>
      <protection hidden="1"/>
    </xf>
    <xf numFmtId="0" fontId="26" fillId="0" borderId="0" xfId="2" applyFont="1" applyBorder="1" applyAlignment="1" applyProtection="1">
      <alignment horizontal="center" vertical="center"/>
      <protection hidden="1"/>
    </xf>
    <xf numFmtId="0" fontId="26" fillId="10" borderId="0" xfId="2" applyFont="1" applyFill="1" applyBorder="1" applyAlignment="1" applyProtection="1">
      <alignment horizontal="center" vertical="center"/>
      <protection hidden="1"/>
    </xf>
    <xf numFmtId="0" fontId="22" fillId="10" borderId="12" xfId="2" applyFont="1" applyFill="1" applyBorder="1" applyAlignment="1" applyProtection="1">
      <alignment horizontal="right" vertical="center" wrapText="1" readingOrder="2"/>
      <protection hidden="1"/>
    </xf>
    <xf numFmtId="0" fontId="18" fillId="0" borderId="0" xfId="2" applyBorder="1" applyAlignment="1" applyProtection="1">
      <alignment horizontal="center" vertical="center"/>
      <protection hidden="1"/>
    </xf>
    <xf numFmtId="0" fontId="27" fillId="0" borderId="0" xfId="2" applyFont="1" applyBorder="1" applyAlignment="1" applyProtection="1">
      <alignment horizontal="center" vertical="center"/>
      <protection hidden="1"/>
    </xf>
    <xf numFmtId="0" fontId="18" fillId="26" borderId="12" xfId="2" applyFill="1" applyBorder="1" applyAlignment="1" applyProtection="1">
      <alignment horizontal="center" vertical="center"/>
      <protection locked="0"/>
    </xf>
    <xf numFmtId="0" fontId="18" fillId="0" borderId="12" xfId="2" applyBorder="1" applyAlignment="1" applyProtection="1">
      <alignment horizontal="center" vertical="center"/>
      <protection locked="0"/>
    </xf>
    <xf numFmtId="0" fontId="18" fillId="27" borderId="12" xfId="2" applyFill="1" applyBorder="1" applyAlignment="1" applyProtection="1">
      <alignment horizontal="center" vertical="center"/>
      <protection locked="0"/>
    </xf>
    <xf numFmtId="0" fontId="35" fillId="26" borderId="0" xfId="2" applyFont="1" applyFill="1" applyAlignment="1" applyProtection="1">
      <alignment horizontal="center" vertical="center"/>
      <protection hidden="1"/>
    </xf>
    <xf numFmtId="0" fontId="0" fillId="0" borderId="0" xfId="0" applyAlignment="1" applyProtection="1">
      <alignment horizontal="center"/>
      <protection hidden="1"/>
    </xf>
    <xf numFmtId="0" fontId="40" fillId="0" borderId="21" xfId="0" applyFont="1" applyBorder="1" applyAlignment="1" applyProtection="1">
      <alignment vertical="center" wrapText="1" readingOrder="1"/>
      <protection hidden="1"/>
    </xf>
    <xf numFmtId="0" fontId="5" fillId="0" borderId="0" xfId="0" applyFont="1" applyProtection="1">
      <protection hidden="1"/>
    </xf>
    <xf numFmtId="0" fontId="17" fillId="0" borderId="12"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40" fillId="0" borderId="13" xfId="0" applyFont="1" applyBorder="1" applyAlignment="1" applyProtection="1">
      <alignment vertical="center" wrapText="1" readingOrder="2"/>
      <protection hidden="1"/>
    </xf>
    <xf numFmtId="0" fontId="40" fillId="0" borderId="21" xfId="0" applyFont="1" applyBorder="1" applyAlignment="1" applyProtection="1">
      <alignment vertical="center" wrapText="1" readingOrder="2"/>
      <protection hidden="1"/>
    </xf>
    <xf numFmtId="0" fontId="16" fillId="0" borderId="0" xfId="0" applyFont="1" applyProtection="1">
      <protection hidden="1"/>
    </xf>
    <xf numFmtId="0" fontId="41" fillId="0" borderId="2" xfId="0" applyFont="1" applyBorder="1" applyAlignment="1" applyProtection="1">
      <alignment horizontal="center" vertical="center" wrapText="1"/>
      <protection hidden="1"/>
    </xf>
    <xf numFmtId="0" fontId="5" fillId="0" borderId="0" xfId="0" applyFont="1" applyBorder="1" applyAlignment="1" applyProtection="1">
      <alignment horizontal="right" vertical="top" wrapText="1"/>
      <protection hidden="1"/>
    </xf>
    <xf numFmtId="9" fontId="0" fillId="0" borderId="12" xfId="4" applyFont="1" applyBorder="1" applyAlignment="1" applyProtection="1">
      <alignment horizontal="center"/>
      <protection hidden="1"/>
    </xf>
    <xf numFmtId="9" fontId="0" fillId="0" borderId="0" xfId="4" applyFont="1" applyAlignment="1" applyProtection="1">
      <alignment horizontal="center"/>
      <protection hidden="1"/>
    </xf>
    <xf numFmtId="9" fontId="0" fillId="0" borderId="0" xfId="0" applyNumberFormat="1" applyAlignment="1" applyProtection="1">
      <alignment horizontal="center"/>
      <protection hidden="1"/>
    </xf>
    <xf numFmtId="9" fontId="0" fillId="0" borderId="0" xfId="0" applyNumberFormat="1" applyProtection="1">
      <protection hidden="1"/>
    </xf>
    <xf numFmtId="0" fontId="17" fillId="3" borderId="14" xfId="0" applyFont="1" applyFill="1" applyBorder="1" applyAlignment="1" applyProtection="1">
      <alignment horizontal="center" vertical="center" wrapText="1" readingOrder="2"/>
      <protection locked="0"/>
    </xf>
    <xf numFmtId="0" fontId="17" fillId="3" borderId="12" xfId="0" applyFont="1" applyFill="1" applyBorder="1" applyAlignment="1" applyProtection="1">
      <alignment horizontal="center" vertical="center" wrapText="1" readingOrder="2"/>
      <protection locked="0"/>
    </xf>
    <xf numFmtId="0" fontId="17" fillId="3" borderId="12" xfId="0" applyFont="1" applyFill="1" applyBorder="1" applyAlignment="1" applyProtection="1">
      <alignment horizontal="center" vertical="center" wrapText="1" readingOrder="1"/>
      <protection locked="0"/>
    </xf>
    <xf numFmtId="0" fontId="40" fillId="0" borderId="16" xfId="0" applyFont="1" applyBorder="1" applyAlignment="1" applyProtection="1">
      <alignment vertical="center" wrapText="1" readingOrder="1"/>
      <protection hidden="1"/>
    </xf>
    <xf numFmtId="0" fontId="17" fillId="3" borderId="17" xfId="0" applyFont="1" applyFill="1" applyBorder="1" applyAlignment="1" applyProtection="1">
      <alignment horizontal="center" vertical="center" wrapText="1" readingOrder="1"/>
      <protection locked="0"/>
    </xf>
    <xf numFmtId="0" fontId="2" fillId="0" borderId="18" xfId="0" applyFont="1" applyBorder="1" applyAlignment="1" applyProtection="1">
      <alignment horizontal="right" vertical="center" wrapText="1" readingOrder="2"/>
      <protection hidden="1"/>
    </xf>
    <xf numFmtId="0" fontId="17" fillId="0" borderId="0" xfId="0" applyFont="1" applyProtection="1">
      <protection hidden="1"/>
    </xf>
    <xf numFmtId="0" fontId="43" fillId="0" borderId="0" xfId="0" applyFont="1" applyProtection="1">
      <protection hidden="1"/>
    </xf>
    <xf numFmtId="0" fontId="43" fillId="0" borderId="0" xfId="0" applyFont="1" applyAlignment="1" applyProtection="1">
      <alignment horizontal="center"/>
      <protection hidden="1"/>
    </xf>
    <xf numFmtId="0" fontId="17" fillId="0" borderId="0" xfId="0" applyFont="1" applyAlignment="1" applyProtection="1">
      <alignment horizontal="right"/>
      <protection hidden="1"/>
    </xf>
    <xf numFmtId="0" fontId="43" fillId="0" borderId="0" xfId="0" applyFont="1" applyAlignment="1" applyProtection="1">
      <alignment horizontal="right"/>
      <protection hidden="1"/>
    </xf>
    <xf numFmtId="0" fontId="17" fillId="0" borderId="0" xfId="0" applyFont="1" applyAlignment="1" applyProtection="1">
      <alignment horizontal="left" vertical="center"/>
      <protection hidden="1"/>
    </xf>
    <xf numFmtId="0" fontId="5" fillId="0" borderId="0" xfId="0" applyFont="1" applyAlignment="1" applyProtection="1">
      <alignment horizontal="left" vertical="center"/>
      <protection hidden="1"/>
    </xf>
    <xf numFmtId="0" fontId="5" fillId="0" borderId="12" xfId="0" applyFont="1" applyBorder="1" applyAlignment="1" applyProtection="1">
      <alignment horizontal="left" vertical="center"/>
      <protection hidden="1"/>
    </xf>
    <xf numFmtId="0" fontId="5" fillId="0" borderId="0" xfId="0" applyFont="1" applyFill="1" applyBorder="1" applyAlignment="1" applyProtection="1">
      <alignment horizontal="center" vertical="top" wrapText="1"/>
      <protection locked="0"/>
    </xf>
    <xf numFmtId="0" fontId="10" fillId="0" borderId="12" xfId="0" applyFont="1" applyBorder="1" applyAlignment="1" applyProtection="1">
      <alignment horizontal="center"/>
      <protection hidden="1"/>
    </xf>
    <xf numFmtId="9" fontId="10" fillId="0" borderId="12" xfId="0" applyNumberFormat="1" applyFont="1" applyBorder="1" applyAlignment="1" applyProtection="1">
      <alignment horizontal="center"/>
      <protection hidden="1"/>
    </xf>
    <xf numFmtId="0" fontId="10" fillId="4" borderId="12" xfId="0" applyFont="1" applyFill="1" applyBorder="1" applyAlignment="1" applyProtection="1">
      <alignment horizontal="center" vertical="center"/>
      <protection hidden="1"/>
    </xf>
    <xf numFmtId="0" fontId="10" fillId="0" borderId="12" xfId="0" applyFont="1" applyFill="1" applyBorder="1" applyAlignment="1" applyProtection="1">
      <alignment horizontal="center" vertical="center"/>
      <protection hidden="1"/>
    </xf>
    <xf numFmtId="0" fontId="10" fillId="3" borderId="12" xfId="0" applyFont="1" applyFill="1" applyBorder="1" applyAlignment="1" applyProtection="1">
      <alignment horizontal="center" vertical="center"/>
      <protection locked="0"/>
    </xf>
    <xf numFmtId="0" fontId="5" fillId="0" borderId="0" xfId="0" applyFont="1" applyBorder="1" applyAlignment="1" applyProtection="1">
      <alignment horizontal="right" vertical="top" wrapText="1"/>
      <protection hidden="1"/>
    </xf>
    <xf numFmtId="0" fontId="1" fillId="0" borderId="0" xfId="0" applyFont="1" applyBorder="1" applyAlignment="1" applyProtection="1">
      <alignment horizontal="center" vertical="center"/>
      <protection hidden="1"/>
    </xf>
    <xf numFmtId="0" fontId="1" fillId="0" borderId="0" xfId="0" applyFont="1" applyBorder="1" applyAlignment="1" applyProtection="1">
      <alignment vertical="center"/>
      <protection hidden="1"/>
    </xf>
    <xf numFmtId="0" fontId="5" fillId="0" borderId="47" xfId="0" applyFont="1" applyBorder="1" applyAlignment="1" applyProtection="1">
      <alignment horizontal="left" vertical="center" textRotation="90"/>
      <protection hidden="1"/>
    </xf>
    <xf numFmtId="0" fontId="5" fillId="0" borderId="0" xfId="0" applyFont="1" applyBorder="1" applyAlignment="1" applyProtection="1">
      <alignment horizontal="left" vertical="center" textRotation="90"/>
      <protection hidden="1"/>
    </xf>
    <xf numFmtId="0" fontId="17" fillId="0" borderId="0" xfId="0" applyFont="1" applyAlignment="1" applyProtection="1">
      <alignment vertical="center"/>
      <protection hidden="1"/>
    </xf>
    <xf numFmtId="0" fontId="17" fillId="0" borderId="0" xfId="0" applyFont="1" applyAlignment="1" applyProtection="1">
      <alignment horizontal="right" vertical="center"/>
      <protection hidden="1"/>
    </xf>
    <xf numFmtId="0" fontId="43" fillId="0" borderId="0" xfId="0" applyFont="1" applyAlignment="1" applyProtection="1">
      <alignment vertical="center"/>
      <protection hidden="1"/>
    </xf>
    <xf numFmtId="0" fontId="43" fillId="0" borderId="0" xfId="0" applyFont="1" applyAlignment="1" applyProtection="1">
      <alignment horizontal="center" vertical="center"/>
      <protection hidden="1"/>
    </xf>
    <xf numFmtId="0" fontId="17" fillId="0" borderId="0" xfId="0" applyFont="1" applyBorder="1" applyAlignment="1" applyProtection="1">
      <alignment horizontal="right" vertical="center" wrapText="1"/>
      <protection hidden="1"/>
    </xf>
    <xf numFmtId="0" fontId="0" fillId="0" borderId="0" xfId="0" applyAlignment="1" applyProtection="1">
      <alignment vertical="center"/>
      <protection hidden="1"/>
    </xf>
    <xf numFmtId="0" fontId="0" fillId="0" borderId="0" xfId="0" applyAlignment="1" applyProtection="1">
      <alignment horizontal="center" vertical="center"/>
      <protection hidden="1"/>
    </xf>
    <xf numFmtId="0" fontId="5" fillId="0" borderId="0" xfId="0" applyFont="1" applyAlignment="1" applyProtection="1">
      <alignment vertical="center"/>
      <protection hidden="1"/>
    </xf>
    <xf numFmtId="0" fontId="18" fillId="10" borderId="0" xfId="2" applyFill="1" applyBorder="1" applyAlignment="1" applyProtection="1">
      <alignment horizontal="center" vertical="center"/>
      <protection hidden="1"/>
    </xf>
    <xf numFmtId="0" fontId="44" fillId="0" borderId="2" xfId="0" applyFont="1" applyBorder="1" applyAlignment="1" applyProtection="1">
      <alignment horizontal="center" vertical="center" wrapText="1"/>
      <protection hidden="1"/>
    </xf>
    <xf numFmtId="0" fontId="44" fillId="0" borderId="0"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45" fillId="0" borderId="0" xfId="0" applyFont="1" applyAlignment="1">
      <alignment vertical="center"/>
    </xf>
    <xf numFmtId="0" fontId="46" fillId="0" borderId="0" xfId="0" applyFont="1" applyAlignment="1">
      <alignment horizontal="left" vertical="center" readingOrder="1"/>
    </xf>
    <xf numFmtId="0" fontId="46" fillId="0" borderId="0" xfId="0" applyFont="1" applyAlignment="1">
      <alignment horizontal="center" vertical="center" readingOrder="1"/>
    </xf>
    <xf numFmtId="0" fontId="44" fillId="0" borderId="7" xfId="0" applyFont="1" applyBorder="1" applyAlignment="1" applyProtection="1">
      <alignment horizontal="center" vertical="center" wrapText="1"/>
      <protection hidden="1"/>
    </xf>
    <xf numFmtId="0" fontId="50" fillId="2" borderId="10" xfId="0" applyFont="1" applyFill="1" applyBorder="1" applyAlignment="1" applyProtection="1">
      <alignment horizontal="right" vertical="center" wrapText="1" readingOrder="2"/>
      <protection hidden="1"/>
    </xf>
    <xf numFmtId="0" fontId="51" fillId="2" borderId="11" xfId="0" applyFont="1" applyFill="1" applyBorder="1" applyAlignment="1" applyProtection="1">
      <alignment horizontal="left" vertical="center" wrapText="1"/>
      <protection hidden="1"/>
    </xf>
    <xf numFmtId="0" fontId="50" fillId="0" borderId="0" xfId="0" applyFont="1" applyAlignment="1" applyProtection="1">
      <alignment horizontal="right"/>
      <protection hidden="1"/>
    </xf>
    <xf numFmtId="0" fontId="50" fillId="0" borderId="0" xfId="0" applyFont="1" applyAlignment="1" applyProtection="1">
      <alignment horizontal="left"/>
      <protection hidden="1"/>
    </xf>
    <xf numFmtId="0" fontId="17" fillId="0" borderId="0" xfId="0" applyFont="1" applyAlignment="1" applyProtection="1">
      <alignment horizontal="left"/>
      <protection hidden="1"/>
    </xf>
    <xf numFmtId="0" fontId="53" fillId="2" borderId="48" xfId="0" applyFont="1" applyFill="1" applyBorder="1" applyAlignment="1" applyProtection="1">
      <alignment horizontal="center" vertical="center" wrapText="1"/>
      <protection hidden="1"/>
    </xf>
    <xf numFmtId="0" fontId="7" fillId="2" borderId="49" xfId="0" applyFont="1" applyFill="1" applyBorder="1" applyAlignment="1" applyProtection="1">
      <alignment horizontal="right" vertical="center" wrapText="1" readingOrder="2"/>
      <protection hidden="1"/>
    </xf>
    <xf numFmtId="0" fontId="53" fillId="2" borderId="50" xfId="0" applyFont="1" applyFill="1" applyBorder="1" applyAlignment="1" applyProtection="1">
      <alignment horizontal="center" vertical="center" wrapText="1"/>
      <protection hidden="1"/>
    </xf>
    <xf numFmtId="0" fontId="54" fillId="2" borderId="51" xfId="0" applyFont="1" applyFill="1" applyBorder="1" applyAlignment="1" applyProtection="1">
      <alignment horizontal="justify" vertical="center" wrapText="1" readingOrder="2"/>
      <protection hidden="1"/>
    </xf>
    <xf numFmtId="0" fontId="54" fillId="2" borderId="52" xfId="0" applyFont="1" applyFill="1" applyBorder="1" applyAlignment="1" applyProtection="1">
      <alignment horizontal="justify" vertical="center" wrapText="1" readingOrder="2"/>
      <protection hidden="1"/>
    </xf>
    <xf numFmtId="0" fontId="8" fillId="2" borderId="53" xfId="0" applyFont="1" applyFill="1" applyBorder="1" applyAlignment="1" applyProtection="1">
      <alignment horizontal="justify" vertical="center" wrapText="1" readingOrder="2"/>
      <protection hidden="1"/>
    </xf>
    <xf numFmtId="0" fontId="9" fillId="2" borderId="54" xfId="0" applyFont="1" applyFill="1" applyBorder="1" applyAlignment="1" applyProtection="1">
      <alignment horizontal="center" vertical="center" wrapText="1"/>
      <protection hidden="1"/>
    </xf>
    <xf numFmtId="0" fontId="57" fillId="0" borderId="0" xfId="0" applyFont="1" applyBorder="1" applyAlignment="1" applyProtection="1">
      <alignment horizontal="center" vertical="center" wrapText="1" readingOrder="2"/>
      <protection hidden="1"/>
    </xf>
    <xf numFmtId="0" fontId="58" fillId="0" borderId="0" xfId="0" applyFont="1" applyBorder="1" applyAlignment="1" applyProtection="1">
      <alignment horizontal="center" vertical="center" wrapText="1" readingOrder="2"/>
      <protection hidden="1"/>
    </xf>
    <xf numFmtId="0" fontId="60" fillId="0" borderId="0" xfId="0" applyFont="1" applyBorder="1" applyAlignment="1" applyProtection="1">
      <alignment horizontal="center" vertical="center" wrapText="1" readingOrder="2"/>
      <protection hidden="1"/>
    </xf>
    <xf numFmtId="0" fontId="59" fillId="0" borderId="0" xfId="0" applyFont="1" applyBorder="1" applyAlignment="1" applyProtection="1">
      <alignment horizontal="center" vertical="center" wrapText="1" readingOrder="2"/>
      <protection hidden="1"/>
    </xf>
    <xf numFmtId="0" fontId="62" fillId="0" borderId="0" xfId="0" applyFont="1" applyBorder="1" applyAlignment="1" applyProtection="1">
      <alignment horizontal="center" vertical="center"/>
      <protection hidden="1"/>
    </xf>
    <xf numFmtId="0" fontId="5" fillId="0" borderId="39" xfId="0" applyFont="1" applyBorder="1" applyProtection="1">
      <protection hidden="1"/>
    </xf>
    <xf numFmtId="0" fontId="62" fillId="0" borderId="31" xfId="0" applyFont="1" applyBorder="1" applyAlignment="1" applyProtection="1">
      <alignment horizontal="center" vertical="center" readingOrder="2"/>
      <protection hidden="1"/>
    </xf>
    <xf numFmtId="0" fontId="5" fillId="0" borderId="12" xfId="0" applyFont="1" applyBorder="1" applyAlignment="1" applyProtection="1">
      <alignment horizontal="right" vertical="center" readingOrder="2"/>
      <protection hidden="1"/>
    </xf>
    <xf numFmtId="0" fontId="5" fillId="0" borderId="12" xfId="0" applyFont="1" applyBorder="1" applyAlignment="1" applyProtection="1">
      <alignment horizontal="center"/>
      <protection locked="0"/>
    </xf>
    <xf numFmtId="0" fontId="63" fillId="0" borderId="0"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5" fillId="4" borderId="12" xfId="0" applyFont="1" applyFill="1" applyBorder="1" applyAlignment="1" applyProtection="1">
      <alignment horizontal="center"/>
      <protection hidden="1"/>
    </xf>
    <xf numFmtId="0" fontId="64" fillId="0" borderId="0" xfId="0" applyFont="1" applyBorder="1" applyAlignment="1" applyProtection="1">
      <alignment horizontal="center"/>
      <protection hidden="1"/>
    </xf>
    <xf numFmtId="0" fontId="62" fillId="0" borderId="40" xfId="0" applyFont="1" applyBorder="1" applyAlignment="1" applyProtection="1">
      <alignment horizontal="center" vertical="center" readingOrder="2"/>
      <protection hidden="1"/>
    </xf>
    <xf numFmtId="0" fontId="5" fillId="0" borderId="31" xfId="0" applyFont="1" applyBorder="1" applyAlignment="1" applyProtection="1">
      <alignment horizontal="center"/>
      <protection hidden="1"/>
    </xf>
    <xf numFmtId="0" fontId="5" fillId="0" borderId="0" xfId="0" applyFont="1" applyAlignment="1" applyProtection="1">
      <alignment horizontal="center"/>
      <protection hidden="1"/>
    </xf>
    <xf numFmtId="0" fontId="63" fillId="0" borderId="0" xfId="0" applyFont="1" applyAlignment="1" applyProtection="1">
      <alignment horizontal="center"/>
      <protection hidden="1"/>
    </xf>
    <xf numFmtId="0" fontId="65" fillId="2" borderId="55" xfId="0" applyFont="1" applyFill="1" applyBorder="1" applyAlignment="1">
      <alignment horizontal="center" wrapText="1"/>
    </xf>
    <xf numFmtId="0" fontId="65" fillId="2" borderId="56" xfId="0" applyFont="1" applyFill="1" applyBorder="1" applyAlignment="1">
      <alignment horizontal="center" wrapText="1"/>
    </xf>
    <xf numFmtId="0" fontId="65" fillId="2" borderId="57" xfId="0" applyFont="1" applyFill="1" applyBorder="1" applyAlignment="1">
      <alignment horizontal="center" wrapText="1"/>
    </xf>
    <xf numFmtId="0" fontId="66" fillId="2" borderId="48" xfId="0" applyFont="1" applyFill="1" applyBorder="1" applyAlignment="1">
      <alignment wrapText="1"/>
    </xf>
    <xf numFmtId="0" fontId="66" fillId="2" borderId="50" xfId="0" applyFont="1" applyFill="1" applyBorder="1" applyAlignment="1">
      <alignment wrapText="1"/>
    </xf>
    <xf numFmtId="0" fontId="66" fillId="2" borderId="52" xfId="0" applyFont="1" applyFill="1" applyBorder="1" applyAlignment="1">
      <alignment wrapText="1"/>
    </xf>
    <xf numFmtId="0" fontId="66" fillId="2" borderId="54" xfId="0" applyFont="1" applyFill="1" applyBorder="1" applyAlignment="1">
      <alignment wrapText="1"/>
    </xf>
    <xf numFmtId="0" fontId="66" fillId="2" borderId="58" xfId="0" applyFont="1" applyFill="1" applyBorder="1" applyAlignment="1">
      <alignment wrapText="1"/>
    </xf>
    <xf numFmtId="0" fontId="66" fillId="2" borderId="59" xfId="0" applyFont="1" applyFill="1" applyBorder="1" applyAlignment="1">
      <alignment wrapText="1"/>
    </xf>
    <xf numFmtId="0" fontId="65" fillId="2" borderId="60" xfId="0" applyFont="1" applyFill="1" applyBorder="1" applyAlignment="1">
      <alignment horizontal="center" wrapText="1"/>
    </xf>
    <xf numFmtId="0" fontId="65" fillId="2" borderId="61" xfId="0" applyFont="1" applyFill="1" applyBorder="1" applyAlignment="1">
      <alignment wrapText="1"/>
    </xf>
    <xf numFmtId="0" fontId="65" fillId="2" borderId="62" xfId="0" applyFont="1" applyFill="1" applyBorder="1" applyAlignment="1">
      <alignment horizontal="center" wrapText="1"/>
    </xf>
    <xf numFmtId="0" fontId="17" fillId="3" borderId="12"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protection locked="0"/>
    </xf>
    <xf numFmtId="0" fontId="67" fillId="0" borderId="0" xfId="0" applyFont="1" applyBorder="1" applyAlignment="1" applyProtection="1">
      <alignment horizontal="center" vertical="center" wrapText="1" readingOrder="2"/>
      <protection hidden="1"/>
    </xf>
    <xf numFmtId="0" fontId="67" fillId="0" borderId="0" xfId="0" applyFont="1" applyBorder="1" applyAlignment="1" applyProtection="1">
      <alignment vertical="center" wrapText="1" readingOrder="2"/>
      <protection hidden="1"/>
    </xf>
    <xf numFmtId="0" fontId="68" fillId="0" borderId="0" xfId="0" applyFont="1" applyAlignment="1" applyProtection="1">
      <alignment horizontal="center"/>
      <protection hidden="1"/>
    </xf>
    <xf numFmtId="0" fontId="68" fillId="0" borderId="0" xfId="0" applyFont="1" applyProtection="1">
      <protection hidden="1"/>
    </xf>
    <xf numFmtId="0" fontId="68" fillId="0" borderId="0" xfId="0" applyFont="1" applyBorder="1" applyProtection="1">
      <protection hidden="1"/>
    </xf>
    <xf numFmtId="0" fontId="69" fillId="0" borderId="0" xfId="0" applyFont="1" applyBorder="1" applyAlignment="1" applyProtection="1">
      <alignment horizontal="center" vertical="center"/>
      <protection hidden="1"/>
    </xf>
    <xf numFmtId="0" fontId="69" fillId="0" borderId="0" xfId="0" applyFont="1" applyBorder="1" applyAlignment="1" applyProtection="1">
      <alignment horizontal="center"/>
      <protection hidden="1"/>
    </xf>
    <xf numFmtId="0" fontId="70" fillId="0" borderId="0" xfId="0" applyFont="1" applyBorder="1" applyAlignment="1" applyProtection="1">
      <alignment horizontal="center" vertical="center" wrapText="1" readingOrder="2"/>
      <protection hidden="1"/>
    </xf>
    <xf numFmtId="0" fontId="71" fillId="0" borderId="0" xfId="0" applyFont="1" applyBorder="1" applyAlignment="1" applyProtection="1">
      <alignment horizontal="center" vertical="center" wrapText="1" readingOrder="2"/>
      <protection hidden="1"/>
    </xf>
    <xf numFmtId="0" fontId="69" fillId="0" borderId="0" xfId="0" applyFont="1" applyAlignment="1" applyProtection="1">
      <alignment horizontal="center"/>
      <protection hidden="1"/>
    </xf>
    <xf numFmtId="0" fontId="68" fillId="7" borderId="0" xfId="0" applyFont="1" applyFill="1" applyProtection="1">
      <protection hidden="1"/>
    </xf>
    <xf numFmtId="0" fontId="0" fillId="7" borderId="0" xfId="0" applyFill="1" applyProtection="1">
      <protection hidden="1"/>
    </xf>
    <xf numFmtId="0" fontId="5" fillId="0" borderId="12" xfId="0" applyFont="1" applyFill="1" applyBorder="1" applyAlignment="1" applyProtection="1">
      <alignment vertical="center" textRotation="90"/>
      <protection hidden="1"/>
    </xf>
    <xf numFmtId="0" fontId="5" fillId="0" borderId="12" xfId="0" applyFont="1" applyBorder="1" applyAlignment="1" applyProtection="1">
      <alignment vertical="center" textRotation="90"/>
      <protection hidden="1"/>
    </xf>
    <xf numFmtId="0" fontId="1" fillId="0" borderId="12" xfId="0" applyFont="1" applyFill="1" applyBorder="1" applyAlignment="1" applyProtection="1">
      <alignment horizontal="center" vertical="center"/>
      <protection hidden="1"/>
    </xf>
    <xf numFmtId="0" fontId="1" fillId="0" borderId="12" xfId="0" applyFont="1" applyFill="1" applyBorder="1" applyAlignment="1" applyProtection="1">
      <alignment vertical="center"/>
      <protection hidden="1"/>
    </xf>
    <xf numFmtId="0" fontId="73" fillId="0" borderId="0" xfId="1" applyFont="1" applyAlignment="1" applyProtection="1">
      <alignment horizontal="center" vertical="center"/>
      <protection hidden="1"/>
    </xf>
    <xf numFmtId="0" fontId="52" fillId="0" borderId="0" xfId="1" applyFont="1" applyAlignment="1" applyProtection="1">
      <alignment horizontal="center" vertical="center" readingOrder="2"/>
      <protection hidden="1"/>
    </xf>
    <xf numFmtId="0" fontId="73" fillId="0" borderId="0" xfId="1" applyFont="1" applyProtection="1">
      <protection hidden="1"/>
    </xf>
    <xf numFmtId="0" fontId="74" fillId="0" borderId="28" xfId="1" applyFont="1" applyBorder="1" applyAlignment="1" applyProtection="1">
      <alignment horizontal="center" vertical="center"/>
      <protection hidden="1"/>
    </xf>
    <xf numFmtId="0" fontId="52" fillId="0" borderId="2" xfId="1" applyFont="1" applyBorder="1" applyAlignment="1" applyProtection="1">
      <alignment horizontal="center" vertical="center"/>
      <protection hidden="1"/>
    </xf>
    <xf numFmtId="0" fontId="74" fillId="0" borderId="28" xfId="1" applyFont="1" applyFill="1" applyBorder="1" applyAlignment="1" applyProtection="1">
      <alignment horizontal="center" vertical="center"/>
      <protection hidden="1"/>
    </xf>
    <xf numFmtId="0" fontId="74" fillId="0" borderId="0" xfId="1" applyFont="1" applyFill="1" applyBorder="1" applyAlignment="1" applyProtection="1">
      <alignment horizontal="center" vertical="center"/>
      <protection hidden="1"/>
    </xf>
    <xf numFmtId="0" fontId="52" fillId="7" borderId="28" xfId="1" applyFont="1" applyFill="1" applyBorder="1" applyAlignment="1" applyProtection="1">
      <alignment horizontal="center" vertical="center" readingOrder="2"/>
      <protection hidden="1"/>
    </xf>
    <xf numFmtId="0" fontId="73" fillId="0" borderId="28" xfId="1" applyFont="1" applyBorder="1" applyAlignment="1" applyProtection="1">
      <alignment horizontal="center" vertical="center"/>
      <protection hidden="1"/>
    </xf>
    <xf numFmtId="0" fontId="52" fillId="0" borderId="28" xfId="1" applyFont="1" applyBorder="1" applyAlignment="1" applyProtection="1">
      <alignment horizontal="center" vertical="center" readingOrder="2"/>
      <protection hidden="1"/>
    </xf>
    <xf numFmtId="0" fontId="75" fillId="8" borderId="28" xfId="1" applyFont="1" applyFill="1" applyBorder="1" applyAlignment="1" applyProtection="1">
      <alignment horizontal="center" vertical="center"/>
      <protection hidden="1"/>
    </xf>
    <xf numFmtId="0" fontId="75" fillId="8" borderId="28" xfId="1" applyFont="1" applyFill="1" applyBorder="1" applyAlignment="1" applyProtection="1">
      <alignment horizontal="center"/>
      <protection hidden="1"/>
    </xf>
    <xf numFmtId="0" fontId="74" fillId="8" borderId="28" xfId="1" applyFont="1" applyFill="1" applyBorder="1" applyAlignment="1" applyProtection="1">
      <alignment horizontal="center" vertical="center"/>
      <protection hidden="1"/>
    </xf>
    <xf numFmtId="0" fontId="76" fillId="8" borderId="28" xfId="1" applyFont="1" applyFill="1" applyBorder="1" applyAlignment="1" applyProtection="1">
      <alignment horizontal="center" vertical="center"/>
      <protection hidden="1"/>
    </xf>
    <xf numFmtId="0" fontId="52" fillId="9" borderId="28" xfId="1" applyFont="1" applyFill="1" applyBorder="1" applyAlignment="1" applyProtection="1">
      <alignment horizontal="center" vertical="center" readingOrder="2"/>
      <protection hidden="1"/>
    </xf>
    <xf numFmtId="0" fontId="77" fillId="0" borderId="0" xfId="0" applyFont="1" applyProtection="1">
      <protection hidden="1"/>
    </xf>
    <xf numFmtId="0" fontId="78" fillId="0" borderId="0" xfId="0" applyFont="1" applyProtection="1">
      <protection hidden="1"/>
    </xf>
    <xf numFmtId="0" fontId="75" fillId="10" borderId="26" xfId="1" applyFont="1" applyFill="1" applyBorder="1" applyAlignment="1" applyProtection="1">
      <alignment horizontal="center"/>
      <protection hidden="1"/>
    </xf>
    <xf numFmtId="0" fontId="75" fillId="10" borderId="19" xfId="1" applyFont="1" applyFill="1" applyBorder="1" applyAlignment="1" applyProtection="1">
      <alignment horizontal="center"/>
      <protection hidden="1"/>
    </xf>
    <xf numFmtId="0" fontId="74" fillId="10" borderId="30" xfId="1" applyFont="1" applyFill="1" applyBorder="1" applyAlignment="1" applyProtection="1">
      <alignment horizontal="center" vertical="center" readingOrder="2"/>
      <protection hidden="1"/>
    </xf>
    <xf numFmtId="0" fontId="74" fillId="0" borderId="28" xfId="1" applyFont="1" applyBorder="1" applyAlignment="1" applyProtection="1">
      <alignment horizontal="center" vertical="center" readingOrder="2"/>
      <protection hidden="1"/>
    </xf>
    <xf numFmtId="0" fontId="74" fillId="0" borderId="12" xfId="1" applyFont="1" applyBorder="1" applyAlignment="1" applyProtection="1">
      <alignment vertical="center"/>
      <protection hidden="1"/>
    </xf>
    <xf numFmtId="0" fontId="79" fillId="0" borderId="0" xfId="0" applyFont="1" applyProtection="1">
      <protection hidden="1"/>
    </xf>
    <xf numFmtId="0" fontId="52" fillId="11" borderId="28" xfId="1" applyFont="1" applyFill="1" applyBorder="1" applyAlignment="1" applyProtection="1">
      <alignment horizontal="center" vertical="center" readingOrder="2"/>
      <protection hidden="1"/>
    </xf>
    <xf numFmtId="0" fontId="75" fillId="10" borderId="12" xfId="1" applyFont="1" applyFill="1" applyBorder="1" applyAlignment="1" applyProtection="1">
      <alignment horizontal="center"/>
      <protection hidden="1"/>
    </xf>
    <xf numFmtId="0" fontId="74" fillId="10" borderId="32" xfId="1" applyFont="1" applyFill="1" applyBorder="1" applyAlignment="1" applyProtection="1">
      <alignment horizontal="center" vertical="center" readingOrder="2"/>
      <protection hidden="1"/>
    </xf>
    <xf numFmtId="0" fontId="52" fillId="12" borderId="28" xfId="1" applyFont="1" applyFill="1" applyBorder="1" applyAlignment="1" applyProtection="1">
      <alignment horizontal="center" vertical="center" readingOrder="2"/>
      <protection hidden="1"/>
    </xf>
    <xf numFmtId="0" fontId="52" fillId="13" borderId="28" xfId="1" applyFont="1" applyFill="1" applyBorder="1" applyAlignment="1" applyProtection="1">
      <alignment horizontal="center" vertical="center" readingOrder="2"/>
      <protection hidden="1"/>
    </xf>
    <xf numFmtId="0" fontId="52" fillId="14" borderId="28" xfId="1" applyFont="1" applyFill="1" applyBorder="1" applyAlignment="1" applyProtection="1">
      <alignment horizontal="center" vertical="center" readingOrder="2"/>
      <protection hidden="1"/>
    </xf>
    <xf numFmtId="0" fontId="52" fillId="15" borderId="28" xfId="1" applyFont="1" applyFill="1" applyBorder="1" applyAlignment="1" applyProtection="1">
      <alignment horizontal="center" vertical="center" readingOrder="2"/>
      <protection hidden="1"/>
    </xf>
    <xf numFmtId="0" fontId="52" fillId="16" borderId="28" xfId="1" applyFont="1" applyFill="1" applyBorder="1" applyAlignment="1" applyProtection="1">
      <alignment horizontal="center" vertical="center" readingOrder="2"/>
      <protection hidden="1"/>
    </xf>
    <xf numFmtId="0" fontId="52" fillId="17" borderId="28" xfId="1" applyFont="1" applyFill="1" applyBorder="1" applyAlignment="1" applyProtection="1">
      <alignment horizontal="center" vertical="center" readingOrder="2"/>
      <protection hidden="1"/>
    </xf>
    <xf numFmtId="0" fontId="52" fillId="18" borderId="28" xfId="1" applyFont="1" applyFill="1" applyBorder="1" applyAlignment="1" applyProtection="1">
      <alignment horizontal="center" vertical="center" readingOrder="2"/>
      <protection hidden="1"/>
    </xf>
    <xf numFmtId="0" fontId="52" fillId="19" borderId="28" xfId="1" applyFont="1" applyFill="1" applyBorder="1" applyAlignment="1" applyProtection="1">
      <alignment horizontal="center" vertical="center" readingOrder="2"/>
      <protection hidden="1"/>
    </xf>
    <xf numFmtId="0" fontId="52" fillId="20" borderId="28" xfId="1" applyFont="1" applyFill="1" applyBorder="1" applyAlignment="1" applyProtection="1">
      <alignment horizontal="center" vertical="center" readingOrder="2"/>
      <protection hidden="1"/>
    </xf>
    <xf numFmtId="0" fontId="52" fillId="21" borderId="28" xfId="1" applyFont="1" applyFill="1" applyBorder="1" applyAlignment="1" applyProtection="1">
      <alignment horizontal="center" vertical="center" readingOrder="2"/>
      <protection hidden="1"/>
    </xf>
    <xf numFmtId="0" fontId="52" fillId="22" borderId="28" xfId="1" applyFont="1" applyFill="1" applyBorder="1" applyAlignment="1" applyProtection="1">
      <alignment horizontal="center" vertical="center" readingOrder="2"/>
      <protection hidden="1"/>
    </xf>
    <xf numFmtId="0" fontId="52" fillId="23" borderId="28" xfId="1" applyFont="1" applyFill="1" applyBorder="1" applyAlignment="1" applyProtection="1">
      <alignment horizontal="center" vertical="center" readingOrder="2"/>
      <protection hidden="1"/>
    </xf>
    <xf numFmtId="0" fontId="52" fillId="23" borderId="2" xfId="1" applyFont="1" applyFill="1" applyBorder="1" applyAlignment="1" applyProtection="1">
      <alignment horizontal="center" vertical="center" readingOrder="2"/>
      <protection hidden="1"/>
    </xf>
    <xf numFmtId="0" fontId="74" fillId="10" borderId="38" xfId="1" applyFont="1" applyFill="1" applyBorder="1" applyAlignment="1" applyProtection="1">
      <alignment horizontal="center" vertical="center" readingOrder="2"/>
      <protection hidden="1"/>
    </xf>
    <xf numFmtId="0" fontId="74" fillId="0" borderId="2" xfId="1" applyFont="1" applyBorder="1" applyAlignment="1" applyProtection="1">
      <alignment horizontal="center" vertical="center" readingOrder="2"/>
      <protection hidden="1"/>
    </xf>
    <xf numFmtId="0" fontId="75" fillId="10" borderId="36" xfId="1" applyFont="1" applyFill="1" applyBorder="1" applyAlignment="1" applyProtection="1">
      <protection hidden="1"/>
    </xf>
    <xf numFmtId="0" fontId="75" fillId="10" borderId="37" xfId="1" applyFont="1" applyFill="1" applyBorder="1" applyAlignment="1" applyProtection="1">
      <protection hidden="1"/>
    </xf>
    <xf numFmtId="0" fontId="75" fillId="10" borderId="34" xfId="1" applyFont="1" applyFill="1" applyBorder="1" applyAlignment="1" applyProtection="1">
      <protection hidden="1"/>
    </xf>
    <xf numFmtId="0" fontId="75" fillId="10" borderId="28" xfId="1" applyFont="1" applyFill="1" applyBorder="1" applyAlignment="1" applyProtection="1">
      <alignment horizontal="center"/>
      <protection hidden="1"/>
    </xf>
    <xf numFmtId="0" fontId="72" fillId="0" borderId="0" xfId="1" applyFont="1" applyProtection="1">
      <protection hidden="1"/>
    </xf>
    <xf numFmtId="0" fontId="77" fillId="0" borderId="0" xfId="0" applyFont="1" applyAlignment="1" applyProtection="1">
      <alignment horizontal="left"/>
      <protection hidden="1"/>
    </xf>
    <xf numFmtId="0" fontId="77" fillId="0" borderId="0" xfId="0" applyNumberFormat="1" applyFont="1" applyProtection="1">
      <protection hidden="1"/>
    </xf>
    <xf numFmtId="0" fontId="74" fillId="0" borderId="28" xfId="1" applyFont="1" applyBorder="1" applyAlignment="1" applyProtection="1">
      <alignment horizontal="left" vertical="center"/>
      <protection hidden="1"/>
    </xf>
    <xf numFmtId="0" fontId="73" fillId="0" borderId="35" xfId="1" applyFont="1" applyBorder="1" applyAlignment="1" applyProtection="1">
      <alignment horizontal="center" vertical="center"/>
      <protection hidden="1"/>
    </xf>
    <xf numFmtId="0" fontId="1" fillId="0" borderId="39" xfId="0" applyFont="1" applyBorder="1" applyAlignment="1" applyProtection="1">
      <alignment vertical="top" wrapText="1"/>
      <protection hidden="1"/>
    </xf>
    <xf numFmtId="0" fontId="1" fillId="0" borderId="40" xfId="0" applyFont="1" applyBorder="1" applyAlignment="1" applyProtection="1">
      <alignment vertical="top" wrapText="1"/>
      <protection hidden="1"/>
    </xf>
    <xf numFmtId="0" fontId="1" fillId="0" borderId="31" xfId="0" applyFont="1" applyBorder="1" applyAlignment="1" applyProtection="1">
      <alignment vertical="top" wrapText="1"/>
      <protection hidden="1"/>
    </xf>
    <xf numFmtId="0" fontId="5" fillId="0" borderId="0" xfId="0" applyFont="1" applyBorder="1" applyAlignment="1" applyProtection="1">
      <alignment horizontal="right" vertical="top" wrapText="1"/>
      <protection hidden="1"/>
    </xf>
    <xf numFmtId="0" fontId="17" fillId="0" borderId="0" xfId="0" applyFont="1" applyAlignment="1" applyProtection="1">
      <alignment horizontal="right"/>
      <protection hidden="1"/>
    </xf>
    <xf numFmtId="0" fontId="5" fillId="0" borderId="8"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13" xfId="0" applyFont="1" applyBorder="1" applyAlignment="1" applyProtection="1">
      <alignment horizontal="left"/>
      <protection hidden="1"/>
    </xf>
    <xf numFmtId="0" fontId="5" fillId="0" borderId="14" xfId="0" applyFont="1" applyBorder="1" applyAlignment="1" applyProtection="1">
      <alignment horizontal="left"/>
      <protection hidden="1"/>
    </xf>
    <xf numFmtId="0" fontId="5" fillId="0" borderId="16" xfId="0" applyFont="1" applyBorder="1" applyAlignment="1" applyProtection="1">
      <alignment horizontal="center"/>
      <protection hidden="1"/>
    </xf>
    <xf numFmtId="0" fontId="5" fillId="0" borderId="19" xfId="0" applyFont="1" applyBorder="1" applyAlignment="1" applyProtection="1">
      <alignment horizontal="center"/>
      <protection hidden="1"/>
    </xf>
    <xf numFmtId="0" fontId="1" fillId="0" borderId="12" xfId="0" applyFont="1" applyBorder="1" applyAlignment="1" applyProtection="1">
      <alignment horizontal="center" vertical="top" wrapText="1"/>
      <protection hidden="1"/>
    </xf>
    <xf numFmtId="0" fontId="17" fillId="0" borderId="14" xfId="0" applyFont="1" applyBorder="1" applyAlignment="1" applyProtection="1">
      <alignment horizontal="center"/>
      <protection hidden="1"/>
    </xf>
    <xf numFmtId="0" fontId="17" fillId="0" borderId="15" xfId="0" applyFont="1" applyBorder="1" applyAlignment="1" applyProtection="1">
      <alignment horizontal="center"/>
      <protection hidden="1"/>
    </xf>
    <xf numFmtId="0" fontId="5" fillId="0" borderId="20" xfId="0" applyFont="1" applyBorder="1" applyAlignment="1" applyProtection="1">
      <alignment horizontal="center"/>
      <protection hidden="1"/>
    </xf>
    <xf numFmtId="0" fontId="5" fillId="0" borderId="12" xfId="0" applyFont="1" applyFill="1" applyBorder="1" applyAlignment="1" applyProtection="1">
      <alignment horizontal="left" vertical="center" textRotation="90"/>
      <protection hidden="1"/>
    </xf>
    <xf numFmtId="0" fontId="5" fillId="0" borderId="2" xfId="0" applyFont="1" applyBorder="1" applyAlignment="1" applyProtection="1">
      <alignment horizontal="left" vertical="center" textRotation="90"/>
      <protection hidden="1"/>
    </xf>
    <xf numFmtId="0" fontId="5" fillId="0" borderId="3" xfId="0" applyFont="1" applyBorder="1" applyAlignment="1" applyProtection="1">
      <alignment horizontal="left" vertical="center" textRotation="90"/>
      <protection hidden="1"/>
    </xf>
    <xf numFmtId="0" fontId="5" fillId="0" borderId="4" xfId="0" applyFont="1" applyBorder="1" applyAlignment="1" applyProtection="1">
      <alignment horizontal="left" vertical="center" textRotation="90"/>
      <protection hidden="1"/>
    </xf>
    <xf numFmtId="0" fontId="5" fillId="0" borderId="8"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textRotation="90"/>
      <protection hidden="1"/>
    </xf>
    <xf numFmtId="0" fontId="5" fillId="0" borderId="9" xfId="0" applyFont="1" applyBorder="1" applyAlignment="1" applyProtection="1">
      <alignment horizontal="center" vertical="center" textRotation="90"/>
      <protection hidden="1"/>
    </xf>
    <xf numFmtId="0" fontId="5" fillId="0" borderId="12" xfId="0" applyFont="1" applyBorder="1" applyAlignment="1" applyProtection="1">
      <alignment horizontal="right" vertical="top" wrapText="1"/>
      <protection hidden="1"/>
    </xf>
    <xf numFmtId="0" fontId="5" fillId="0" borderId="19" xfId="0" applyFont="1" applyBorder="1" applyAlignment="1" applyProtection="1">
      <alignment horizontal="right" vertical="top" wrapText="1"/>
      <protection hidden="1"/>
    </xf>
    <xf numFmtId="0" fontId="5" fillId="3" borderId="41" xfId="0" applyFont="1" applyFill="1" applyBorder="1" applyAlignment="1" applyProtection="1">
      <alignment horizontal="center" vertical="top" wrapText="1"/>
      <protection locked="0"/>
    </xf>
    <xf numFmtId="0" fontId="5" fillId="3" borderId="46" xfId="0" applyFont="1" applyFill="1" applyBorder="1" applyAlignment="1" applyProtection="1">
      <alignment horizontal="center" vertical="top" wrapText="1"/>
      <protection locked="0"/>
    </xf>
    <xf numFmtId="0" fontId="5" fillId="3" borderId="33" xfId="0" applyFont="1" applyFill="1" applyBorder="1" applyAlignment="1" applyProtection="1">
      <alignment horizontal="center" vertical="top" wrapText="1"/>
      <protection locked="0"/>
    </xf>
    <xf numFmtId="0" fontId="5" fillId="3" borderId="42" xfId="0" applyFont="1" applyFill="1" applyBorder="1" applyAlignment="1" applyProtection="1">
      <alignment horizontal="center" vertical="top" wrapText="1"/>
      <protection locked="0"/>
    </xf>
    <xf numFmtId="0" fontId="5" fillId="3" borderId="0" xfId="0" applyFont="1" applyFill="1" applyBorder="1" applyAlignment="1" applyProtection="1">
      <alignment horizontal="center" vertical="top" wrapText="1"/>
      <protection locked="0"/>
    </xf>
    <xf numFmtId="0" fontId="5" fillId="3" borderId="43" xfId="0" applyFont="1" applyFill="1" applyBorder="1" applyAlignment="1" applyProtection="1">
      <alignment horizontal="center" vertical="top" wrapText="1"/>
      <protection locked="0"/>
    </xf>
    <xf numFmtId="0" fontId="5" fillId="3" borderId="44" xfId="0" applyFont="1" applyFill="1" applyBorder="1" applyAlignment="1" applyProtection="1">
      <alignment horizontal="center" vertical="top" wrapText="1"/>
      <protection locked="0"/>
    </xf>
    <xf numFmtId="0" fontId="5" fillId="3" borderId="45" xfId="0" applyFont="1" applyFill="1" applyBorder="1" applyAlignment="1" applyProtection="1">
      <alignment horizontal="center" vertical="top" wrapText="1"/>
      <protection locked="0"/>
    </xf>
    <xf numFmtId="0" fontId="5" fillId="3" borderId="29" xfId="0" applyFont="1" applyFill="1" applyBorder="1" applyAlignment="1" applyProtection="1">
      <alignment horizontal="center" vertical="top" wrapText="1"/>
      <protection locked="0"/>
    </xf>
    <xf numFmtId="0" fontId="1" fillId="3" borderId="12" xfId="0" applyFont="1" applyFill="1" applyBorder="1" applyAlignment="1" applyProtection="1">
      <alignment horizontal="center" vertical="top" wrapText="1"/>
      <protection hidden="1"/>
    </xf>
    <xf numFmtId="0" fontId="5" fillId="0" borderId="12" xfId="0" applyFont="1" applyBorder="1" applyAlignment="1" applyProtection="1">
      <alignment horizontal="left" vertical="center" textRotation="90"/>
      <protection hidden="1"/>
    </xf>
    <xf numFmtId="0" fontId="5" fillId="0" borderId="12" xfId="0" applyFont="1" applyFill="1" applyBorder="1" applyAlignment="1" applyProtection="1">
      <alignment horizontal="center" vertical="top" wrapText="1"/>
      <protection hidden="1"/>
    </xf>
    <xf numFmtId="0" fontId="2" fillId="4" borderId="12" xfId="0" applyFont="1" applyFill="1" applyBorder="1" applyAlignment="1" applyProtection="1">
      <alignment horizontal="center" vertical="center" wrapText="1" readingOrder="2"/>
      <protection hidden="1"/>
    </xf>
    <xf numFmtId="0" fontId="5" fillId="0" borderId="12" xfId="0" applyFont="1" applyBorder="1" applyAlignment="1" applyProtection="1">
      <alignment horizontal="center" vertical="center" wrapText="1"/>
      <protection hidden="1"/>
    </xf>
    <xf numFmtId="0" fontId="24" fillId="0" borderId="12" xfId="2" applyFont="1" applyFill="1" applyBorder="1" applyAlignment="1" applyProtection="1">
      <alignment horizontal="center" vertical="center" wrapText="1" readingOrder="2"/>
      <protection hidden="1"/>
    </xf>
    <xf numFmtId="0" fontId="18" fillId="10" borderId="0" xfId="2" applyFill="1" applyBorder="1" applyAlignment="1" applyProtection="1">
      <alignment horizontal="center" vertical="center"/>
      <protection hidden="1"/>
    </xf>
    <xf numFmtId="0" fontId="24" fillId="26" borderId="12" xfId="2" applyFont="1" applyFill="1" applyBorder="1" applyAlignment="1" applyProtection="1">
      <alignment horizontal="center" vertical="center" wrapText="1" readingOrder="2"/>
      <protection hidden="1"/>
    </xf>
    <xf numFmtId="0" fontId="19" fillId="24" borderId="36" xfId="2" applyFont="1" applyFill="1" applyBorder="1" applyAlignment="1" applyProtection="1">
      <alignment horizontal="center" vertical="center"/>
      <protection hidden="1"/>
    </xf>
    <xf numFmtId="0" fontId="19" fillId="24" borderId="37" xfId="2" applyFont="1" applyFill="1" applyBorder="1" applyAlignment="1" applyProtection="1">
      <alignment horizontal="center" vertical="center"/>
      <protection hidden="1"/>
    </xf>
    <xf numFmtId="0" fontId="19" fillId="24" borderId="34" xfId="2" applyFont="1" applyFill="1" applyBorder="1" applyAlignment="1" applyProtection="1">
      <alignment horizontal="center" vertical="center"/>
      <protection hidden="1"/>
    </xf>
    <xf numFmtId="0" fontId="18" fillId="0" borderId="0" xfId="2" applyBorder="1" applyAlignment="1" applyProtection="1">
      <alignment horizontal="center" vertical="center"/>
      <protection hidden="1"/>
    </xf>
    <xf numFmtId="0" fontId="20" fillId="21" borderId="8" xfId="2" applyFont="1" applyFill="1" applyBorder="1" applyAlignment="1" applyProtection="1">
      <alignment horizontal="center" vertical="center" wrapText="1" readingOrder="2"/>
      <protection hidden="1"/>
    </xf>
    <xf numFmtId="0" fontId="20" fillId="21" borderId="5" xfId="2" applyFont="1" applyFill="1" applyBorder="1" applyAlignment="1" applyProtection="1">
      <alignment horizontal="center" vertical="center" wrapText="1" readingOrder="2"/>
      <protection hidden="1"/>
    </xf>
    <xf numFmtId="0" fontId="20" fillId="21" borderId="9" xfId="2" applyFont="1" applyFill="1" applyBorder="1" applyAlignment="1" applyProtection="1">
      <alignment horizontal="center" vertical="center" wrapText="1" readingOrder="2"/>
      <protection hidden="1"/>
    </xf>
    <xf numFmtId="0" fontId="20" fillId="21" borderId="7" xfId="2" applyFont="1" applyFill="1" applyBorder="1" applyAlignment="1" applyProtection="1">
      <alignment horizontal="center" vertical="center" wrapText="1" readingOrder="2"/>
      <protection hidden="1"/>
    </xf>
    <xf numFmtId="0" fontId="18" fillId="0" borderId="23" xfId="2" applyBorder="1" applyAlignment="1" applyProtection="1">
      <alignment horizontal="center" vertical="center"/>
      <protection hidden="1"/>
    </xf>
    <xf numFmtId="0" fontId="21" fillId="25" borderId="2" xfId="2" applyFont="1" applyFill="1" applyBorder="1" applyAlignment="1" applyProtection="1">
      <alignment horizontal="center" vertical="center" wrapText="1" readingOrder="2"/>
      <protection hidden="1"/>
    </xf>
    <xf numFmtId="0" fontId="21" fillId="25" borderId="4" xfId="2" applyFont="1" applyFill="1" applyBorder="1" applyAlignment="1" applyProtection="1">
      <alignment horizontal="center" vertical="center" wrapText="1" readingOrder="2"/>
      <protection hidden="1"/>
    </xf>
    <xf numFmtId="0" fontId="22" fillId="26" borderId="12" xfId="2" applyFont="1" applyFill="1" applyBorder="1" applyAlignment="1" applyProtection="1">
      <alignment horizontal="center" vertical="center" wrapText="1" readingOrder="2"/>
      <protection hidden="1"/>
    </xf>
    <xf numFmtId="0" fontId="22" fillId="0" borderId="12" xfId="2" applyFont="1" applyFill="1" applyBorder="1" applyAlignment="1" applyProtection="1">
      <alignment horizontal="center" vertical="center" wrapText="1" readingOrder="2"/>
      <protection hidden="1"/>
    </xf>
    <xf numFmtId="0" fontId="12" fillId="5" borderId="8" xfId="1" applyFont="1" applyFill="1" applyBorder="1" applyAlignment="1" applyProtection="1">
      <alignment horizontal="right" vertical="center"/>
      <protection hidden="1"/>
    </xf>
    <xf numFmtId="0" fontId="12" fillId="5" borderId="23" xfId="1" applyFont="1" applyFill="1" applyBorder="1" applyAlignment="1" applyProtection="1">
      <alignment horizontal="right" vertical="center"/>
      <protection hidden="1"/>
    </xf>
    <xf numFmtId="0" fontId="12" fillId="5" borderId="5" xfId="1" applyFont="1" applyFill="1" applyBorder="1" applyAlignment="1" applyProtection="1">
      <alignment horizontal="right" vertical="center"/>
      <protection hidden="1"/>
    </xf>
    <xf numFmtId="0" fontId="12" fillId="5" borderId="1" xfId="1" applyFont="1" applyFill="1" applyBorder="1" applyAlignment="1" applyProtection="1">
      <alignment horizontal="right" vertical="center" wrapText="1"/>
      <protection hidden="1"/>
    </xf>
    <xf numFmtId="0" fontId="12" fillId="5" borderId="0" xfId="1" applyFont="1" applyFill="1" applyBorder="1" applyAlignment="1" applyProtection="1">
      <alignment horizontal="right" vertical="center" wrapText="1"/>
      <protection hidden="1"/>
    </xf>
    <xf numFmtId="0" fontId="12" fillId="5" borderId="6" xfId="1" applyFont="1" applyFill="1" applyBorder="1" applyAlignment="1" applyProtection="1">
      <alignment horizontal="right" vertical="center" wrapText="1"/>
      <protection hidden="1"/>
    </xf>
    <xf numFmtId="0" fontId="12" fillId="5" borderId="1" xfId="1" applyFont="1" applyFill="1" applyBorder="1" applyAlignment="1" applyProtection="1">
      <alignment horizontal="right" vertical="center"/>
      <protection hidden="1"/>
    </xf>
    <xf numFmtId="0" fontId="12" fillId="5" borderId="0" xfId="1" applyFont="1" applyFill="1" applyBorder="1" applyAlignment="1" applyProtection="1">
      <alignment horizontal="right" vertical="center"/>
      <protection hidden="1"/>
    </xf>
    <xf numFmtId="0" fontId="12" fillId="5" borderId="6" xfId="1" applyFont="1" applyFill="1" applyBorder="1" applyAlignment="1" applyProtection="1">
      <alignment horizontal="right" vertical="center"/>
      <protection hidden="1"/>
    </xf>
    <xf numFmtId="0" fontId="12" fillId="5" borderId="9" xfId="1" applyFont="1" applyFill="1" applyBorder="1" applyAlignment="1" applyProtection="1">
      <alignment horizontal="right" vertical="center"/>
      <protection hidden="1"/>
    </xf>
    <xf numFmtId="0" fontId="12" fillId="5" borderId="24" xfId="1" applyFont="1" applyFill="1" applyBorder="1" applyAlignment="1" applyProtection="1">
      <alignment horizontal="right" vertical="center"/>
      <protection hidden="1"/>
    </xf>
    <xf numFmtId="0" fontId="12" fillId="5" borderId="7" xfId="1" applyFont="1" applyFill="1" applyBorder="1" applyAlignment="1" applyProtection="1">
      <alignment horizontal="right" vertical="center"/>
      <protection hidden="1"/>
    </xf>
    <xf numFmtId="0" fontId="61" fillId="0" borderId="12" xfId="0" applyFont="1" applyBorder="1" applyAlignment="1" applyProtection="1">
      <alignment horizontal="center" vertical="center" readingOrder="2"/>
      <protection hidden="1"/>
    </xf>
    <xf numFmtId="0" fontId="56" fillId="0" borderId="45" xfId="0" applyFont="1" applyBorder="1" applyAlignment="1" applyProtection="1">
      <alignment horizontal="center" vertical="center" wrapText="1" readingOrder="2"/>
      <protection hidden="1"/>
    </xf>
    <xf numFmtId="0" fontId="59" fillId="0" borderId="12" xfId="0" applyFont="1" applyBorder="1" applyAlignment="1" applyProtection="1">
      <alignment horizontal="center" vertical="center" wrapText="1" readingOrder="2"/>
      <protection hidden="1"/>
    </xf>
    <xf numFmtId="0" fontId="1" fillId="0" borderId="19" xfId="0" applyFont="1" applyBorder="1" applyAlignment="1" applyProtection="1">
      <alignment horizontal="center" vertical="center"/>
      <protection hidden="1"/>
    </xf>
    <xf numFmtId="0" fontId="1" fillId="0" borderId="26" xfId="0" applyFont="1" applyBorder="1" applyAlignment="1" applyProtection="1">
      <alignment horizontal="center" vertical="center"/>
      <protection hidden="1"/>
    </xf>
    <xf numFmtId="0" fontId="61" fillId="0" borderId="39" xfId="0" applyFont="1" applyBorder="1" applyAlignment="1" applyProtection="1">
      <alignment horizontal="center" vertical="center" readingOrder="2"/>
      <protection hidden="1"/>
    </xf>
    <xf numFmtId="0" fontId="61" fillId="0" borderId="31" xfId="0" applyFont="1" applyBorder="1" applyAlignment="1" applyProtection="1">
      <alignment horizontal="center" vertical="center" readingOrder="2"/>
      <protection hidden="1"/>
    </xf>
  </cellXfs>
  <cellStyles count="5">
    <cellStyle name="Normal" xfId="0" builtinId="0"/>
    <cellStyle name="Normal 2" xfId="1"/>
    <cellStyle name="Normal 3" xfId="2"/>
    <cellStyle name="Percent" xfId="4" builtinId="5"/>
    <cellStyle name="Percent 2" xfId="3"/>
  </cellStyles>
  <dxfs count="10">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gColor rgb="FFFF0000"/>
          <bgColor auto="1"/>
        </patternFill>
      </fill>
    </dxf>
    <dxf>
      <fill>
        <patternFill patternType="darkGray"/>
      </fill>
    </dxf>
  </dxfs>
  <tableStyles count="0" defaultTableStyle="TableStyleMedium2" defaultPivotStyle="PivotStyleLight16"/>
  <colors>
    <mruColors>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filled"/>
        <c:varyColors val="0"/>
        <c:ser>
          <c:idx val="0"/>
          <c:order val="0"/>
          <c:tx>
            <c:strRef>
              <c:f>'Form F'!$C$64</c:f>
              <c:strCache>
                <c:ptCount val="1"/>
                <c:pt idx="0">
                  <c:v>شایستگی های شغل</c:v>
                </c:pt>
              </c:strCache>
            </c:strRef>
          </c:tx>
          <c:cat>
            <c:strRef>
              <c:f>'Form F'!$B$65:$B$70</c:f>
              <c:strCache>
                <c:ptCount val="6"/>
                <c:pt idx="0">
                  <c:v>ارتباط موثر</c:v>
                </c:pt>
                <c:pt idx="1">
                  <c:v>نتیجه گرایی</c:v>
                </c:pt>
                <c:pt idx="2">
                  <c:v>کار گروهی</c:v>
                </c:pt>
                <c:pt idx="3">
                  <c:v>مشتری مداری</c:v>
                </c:pt>
                <c:pt idx="4">
                  <c:v>خلاقیت و نوآوری</c:v>
                </c:pt>
                <c:pt idx="5">
                  <c:v>انعطاف پذیری و سازگاری</c:v>
                </c:pt>
              </c:strCache>
            </c:strRef>
          </c:cat>
          <c:val>
            <c:numRef>
              <c:f>'Form F'!$C$65:$C$70</c:f>
              <c:numCache>
                <c:formatCode>General</c:formatCode>
                <c:ptCount val="6"/>
              </c:numCache>
            </c:numRef>
          </c:val>
        </c:ser>
        <c:ser>
          <c:idx val="1"/>
          <c:order val="1"/>
          <c:tx>
            <c:strRef>
              <c:f>'Form F'!$D$64</c:f>
              <c:strCache>
                <c:ptCount val="1"/>
                <c:pt idx="0">
                  <c:v>شایستگی های شاغل</c:v>
                </c:pt>
              </c:strCache>
            </c:strRef>
          </c:tx>
          <c:spPr>
            <a:solidFill>
              <a:srgbClr val="FF0000">
                <a:alpha val="62000"/>
              </a:srgbClr>
            </a:solidFill>
          </c:spPr>
          <c:cat>
            <c:strRef>
              <c:f>'Form F'!$B$65:$B$70</c:f>
              <c:strCache>
                <c:ptCount val="6"/>
                <c:pt idx="0">
                  <c:v>ارتباط موثر</c:v>
                </c:pt>
                <c:pt idx="1">
                  <c:v>نتیجه گرایی</c:v>
                </c:pt>
                <c:pt idx="2">
                  <c:v>کار گروهی</c:v>
                </c:pt>
                <c:pt idx="3">
                  <c:v>مشتری مداری</c:v>
                </c:pt>
                <c:pt idx="4">
                  <c:v>خلاقیت و نوآوری</c:v>
                </c:pt>
                <c:pt idx="5">
                  <c:v>انعطاف پذیری و سازگاری</c:v>
                </c:pt>
              </c:strCache>
            </c:strRef>
          </c:cat>
          <c:val>
            <c:numRef>
              <c:f>'Form F'!$D$65:$D$70</c:f>
              <c:numCache>
                <c:formatCode>General</c:formatCode>
                <c:ptCount val="6"/>
              </c:numCache>
            </c:numRef>
          </c:val>
        </c:ser>
        <c:dLbls>
          <c:showLegendKey val="0"/>
          <c:showVal val="0"/>
          <c:showCatName val="0"/>
          <c:showSerName val="0"/>
          <c:showPercent val="0"/>
          <c:showBubbleSize val="0"/>
        </c:dLbls>
        <c:axId val="112702848"/>
        <c:axId val="112195648"/>
      </c:radarChart>
      <c:catAx>
        <c:axId val="112702848"/>
        <c:scaling>
          <c:orientation val="minMax"/>
        </c:scaling>
        <c:delete val="0"/>
        <c:axPos val="b"/>
        <c:majorGridlines/>
        <c:numFmt formatCode="General" sourceLinked="0"/>
        <c:majorTickMark val="out"/>
        <c:minorTickMark val="none"/>
        <c:tickLblPos val="nextTo"/>
        <c:txPr>
          <a:bodyPr/>
          <a:lstStyle/>
          <a:p>
            <a:pPr>
              <a:defRPr lang="fa-IR"/>
            </a:pPr>
            <a:endParaRPr lang="fa-IR"/>
          </a:p>
        </c:txPr>
        <c:crossAx val="112195648"/>
        <c:crosses val="autoZero"/>
        <c:auto val="1"/>
        <c:lblAlgn val="ctr"/>
        <c:lblOffset val="100"/>
        <c:noMultiLvlLbl val="0"/>
      </c:catAx>
      <c:valAx>
        <c:axId val="112195648"/>
        <c:scaling>
          <c:orientation val="minMax"/>
          <c:min val="0"/>
        </c:scaling>
        <c:delete val="0"/>
        <c:axPos val="l"/>
        <c:majorGridlines/>
        <c:numFmt formatCode="General" sourceLinked="1"/>
        <c:majorTickMark val="cross"/>
        <c:minorTickMark val="none"/>
        <c:tickLblPos val="nextTo"/>
        <c:txPr>
          <a:bodyPr/>
          <a:lstStyle/>
          <a:p>
            <a:pPr>
              <a:defRPr lang="fa-IR"/>
            </a:pPr>
            <a:endParaRPr lang="fa-IR"/>
          </a:p>
        </c:txPr>
        <c:crossAx val="112702848"/>
        <c:crosses val="autoZero"/>
        <c:crossBetween val="between"/>
        <c:majorUnit val="1"/>
      </c:valAx>
    </c:plotArea>
    <c:legend>
      <c:legendPos val="r"/>
      <c:layout/>
      <c:overlay val="0"/>
      <c:txPr>
        <a:bodyPr/>
        <a:lstStyle/>
        <a:p>
          <a:pPr>
            <a:defRPr lang="fa-IR"/>
          </a:pPr>
          <a:endParaRPr lang="fa-IR"/>
        </a:p>
      </c:txPr>
    </c:legend>
    <c:plotVisOnly val="1"/>
    <c:dispBlanksAs val="gap"/>
    <c:showDLblsOverMax val="0"/>
  </c:chart>
  <c:printSettings>
    <c:headerFooter/>
    <c:pageMargins b="0.75000000000000222" l="0.70000000000000062" r="0.70000000000000062" t="0.750000000000002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lang="fa-IR" sz="1200" b="0" i="0" u="none" strike="noStrike" baseline="0">
                <a:solidFill>
                  <a:srgbClr val="C00000"/>
                </a:solidFill>
                <a:latin typeface="Arial"/>
                <a:ea typeface="Arial"/>
                <a:cs typeface="Arial"/>
              </a:defRPr>
            </a:pPr>
            <a:r>
              <a:rPr lang="en-US">
                <a:solidFill>
                  <a:srgbClr val="C00000"/>
                </a:solidFill>
              </a:rPr>
              <a:t>index of E.Q test </a:t>
            </a:r>
          </a:p>
        </c:rich>
      </c:tx>
      <c:layout/>
      <c:overlay val="0"/>
    </c:title>
    <c:autoTitleDeleted val="0"/>
    <c:plotArea>
      <c:layout/>
      <c:barChart>
        <c:barDir val="col"/>
        <c:grouping val="clustered"/>
        <c:varyColors val="0"/>
        <c:ser>
          <c:idx val="0"/>
          <c:order val="0"/>
          <c:invertIfNegative val="0"/>
          <c:dPt>
            <c:idx val="0"/>
            <c:invertIfNegative val="0"/>
            <c:bubble3D val="0"/>
            <c:spPr>
              <a:solidFill>
                <a:srgbClr val="FFFF00"/>
              </a:solidFill>
            </c:spPr>
          </c:dPt>
          <c:dPt>
            <c:idx val="1"/>
            <c:invertIfNegative val="0"/>
            <c:bubble3D val="0"/>
            <c:spPr>
              <a:solidFill>
                <a:srgbClr val="92D050"/>
              </a:solidFill>
            </c:spPr>
          </c:dPt>
          <c:dPt>
            <c:idx val="2"/>
            <c:invertIfNegative val="0"/>
            <c:bubble3D val="0"/>
            <c:spPr>
              <a:solidFill>
                <a:srgbClr val="00B0F0"/>
              </a:solidFill>
            </c:spPr>
          </c:dPt>
          <c:dPt>
            <c:idx val="3"/>
            <c:invertIfNegative val="0"/>
            <c:bubble3D val="0"/>
            <c:spPr>
              <a:solidFill>
                <a:srgbClr val="0070C0"/>
              </a:solidFill>
            </c:spPr>
          </c:dPt>
          <c:dPt>
            <c:idx val="4"/>
            <c:invertIfNegative val="0"/>
            <c:bubble3D val="0"/>
            <c:spPr>
              <a:solidFill>
                <a:schemeClr val="tx2">
                  <a:lumMod val="75000"/>
                </a:schemeClr>
              </a:solidFill>
            </c:spPr>
          </c:dPt>
          <c:dPt>
            <c:idx val="5"/>
            <c:invertIfNegative val="0"/>
            <c:bubble3D val="0"/>
            <c:spPr>
              <a:solidFill>
                <a:srgbClr val="7030A0"/>
              </a:solidFill>
            </c:spPr>
          </c:dPt>
          <c:dPt>
            <c:idx val="6"/>
            <c:invertIfNegative val="0"/>
            <c:bubble3D val="0"/>
            <c:spPr>
              <a:solidFill>
                <a:schemeClr val="accent4">
                  <a:lumMod val="75000"/>
                </a:schemeClr>
              </a:solidFill>
            </c:spPr>
          </c:dPt>
          <c:dPt>
            <c:idx val="7"/>
            <c:invertIfNegative val="0"/>
            <c:bubble3D val="0"/>
            <c:spPr>
              <a:solidFill>
                <a:schemeClr val="accent4">
                  <a:lumMod val="40000"/>
                  <a:lumOff val="60000"/>
                </a:schemeClr>
              </a:solidFill>
            </c:spPr>
          </c:dPt>
          <c:dPt>
            <c:idx val="8"/>
            <c:invertIfNegative val="0"/>
            <c:bubble3D val="0"/>
            <c:spPr>
              <a:solidFill>
                <a:schemeClr val="accent4">
                  <a:lumMod val="20000"/>
                  <a:lumOff val="80000"/>
                </a:schemeClr>
              </a:solidFill>
            </c:spPr>
          </c:dPt>
          <c:dPt>
            <c:idx val="9"/>
            <c:invertIfNegative val="0"/>
            <c:bubble3D val="0"/>
            <c:spPr>
              <a:solidFill>
                <a:schemeClr val="accent2">
                  <a:lumMod val="60000"/>
                  <a:lumOff val="40000"/>
                </a:schemeClr>
              </a:solidFill>
            </c:spPr>
          </c:dPt>
          <c:dPt>
            <c:idx val="10"/>
            <c:invertIfNegative val="0"/>
            <c:bubble3D val="0"/>
            <c:spPr>
              <a:solidFill>
                <a:schemeClr val="accent3">
                  <a:lumMod val="40000"/>
                  <a:lumOff val="60000"/>
                </a:schemeClr>
              </a:solidFill>
            </c:spPr>
          </c:dPt>
          <c:dPt>
            <c:idx val="11"/>
            <c:invertIfNegative val="0"/>
            <c:bubble3D val="0"/>
            <c:spPr>
              <a:solidFill>
                <a:schemeClr val="accent5">
                  <a:lumMod val="40000"/>
                  <a:lumOff val="60000"/>
                </a:schemeClr>
              </a:solidFill>
            </c:spPr>
          </c:dPt>
          <c:dPt>
            <c:idx val="12"/>
            <c:invertIfNegative val="0"/>
            <c:bubble3D val="0"/>
            <c:spPr>
              <a:solidFill>
                <a:schemeClr val="accent6">
                  <a:lumMod val="75000"/>
                </a:schemeClr>
              </a:solidFill>
            </c:spPr>
          </c:dPt>
          <c:dPt>
            <c:idx val="13"/>
            <c:invertIfNegative val="0"/>
            <c:bubble3D val="0"/>
            <c:spPr>
              <a:solidFill>
                <a:srgbClr val="FFC000"/>
              </a:solidFill>
            </c:spPr>
          </c:dPt>
          <c:dPt>
            <c:idx val="14"/>
            <c:invertIfNegative val="0"/>
            <c:bubble3D val="0"/>
            <c:spPr>
              <a:solidFill>
                <a:srgbClr val="FF0000"/>
              </a:solidFill>
            </c:spPr>
          </c:dPt>
          <c:cat>
            <c:strRef>
              <c:f>'Result  E.Q'!$W$5:$W$19</c:f>
              <c:strCache>
                <c:ptCount val="15"/>
                <c:pt idx="0">
                  <c:v>حل مسئله</c:v>
                </c:pt>
                <c:pt idx="1">
                  <c:v>خوشبختی</c:v>
                </c:pt>
                <c:pt idx="2">
                  <c:v>استقلال</c:v>
                </c:pt>
                <c:pt idx="3">
                  <c:v>تحمل فشار</c:v>
                </c:pt>
                <c:pt idx="4">
                  <c:v>خود شکوفایی</c:v>
                </c:pt>
                <c:pt idx="5">
                  <c:v>خود آگاهی</c:v>
                </c:pt>
                <c:pt idx="6">
                  <c:v>واقع گرایی</c:v>
                </c:pt>
                <c:pt idx="7">
                  <c:v>روابط بین فردی</c:v>
                </c:pt>
                <c:pt idx="8">
                  <c:v>خوشبینی</c:v>
                </c:pt>
                <c:pt idx="9">
                  <c:v>عزت نفس</c:v>
                </c:pt>
                <c:pt idx="10">
                  <c:v>کنترل تکانش</c:v>
                </c:pt>
                <c:pt idx="11">
                  <c:v>انعطاف پذیری</c:v>
                </c:pt>
                <c:pt idx="12">
                  <c:v>مسئولیت پذیری</c:v>
                </c:pt>
                <c:pt idx="13">
                  <c:v>همدلی</c:v>
                </c:pt>
                <c:pt idx="14">
                  <c:v>خود ابرازگری</c:v>
                </c:pt>
              </c:strCache>
            </c:strRef>
          </c:cat>
          <c:val>
            <c:numRef>
              <c:f>'Result  E.Q'!$N$5:$N$19</c:f>
              <c:numCache>
                <c:formatCode>General</c:formatCode>
                <c:ptCount val="15"/>
                <c:pt idx="0">
                  <c:v>25</c:v>
                </c:pt>
                <c:pt idx="1">
                  <c:v>26</c:v>
                </c:pt>
                <c:pt idx="2">
                  <c:v>25</c:v>
                </c:pt>
                <c:pt idx="3">
                  <c:v>24</c:v>
                </c:pt>
                <c:pt idx="4">
                  <c:v>28</c:v>
                </c:pt>
                <c:pt idx="5">
                  <c:v>27</c:v>
                </c:pt>
                <c:pt idx="6">
                  <c:v>26</c:v>
                </c:pt>
                <c:pt idx="7">
                  <c:v>28</c:v>
                </c:pt>
                <c:pt idx="8">
                  <c:v>29</c:v>
                </c:pt>
                <c:pt idx="9">
                  <c:v>27</c:v>
                </c:pt>
                <c:pt idx="10">
                  <c:v>29</c:v>
                </c:pt>
                <c:pt idx="11">
                  <c:v>25</c:v>
                </c:pt>
                <c:pt idx="12">
                  <c:v>29</c:v>
                </c:pt>
                <c:pt idx="13">
                  <c:v>26</c:v>
                </c:pt>
                <c:pt idx="14">
                  <c:v>18</c:v>
                </c:pt>
              </c:numCache>
            </c:numRef>
          </c:val>
        </c:ser>
        <c:dLbls>
          <c:showLegendKey val="0"/>
          <c:showVal val="0"/>
          <c:showCatName val="0"/>
          <c:showSerName val="0"/>
          <c:showPercent val="0"/>
          <c:showBubbleSize val="0"/>
        </c:dLbls>
        <c:gapWidth val="150"/>
        <c:axId val="113805472"/>
        <c:axId val="113806032"/>
      </c:barChart>
      <c:catAx>
        <c:axId val="113805472"/>
        <c:scaling>
          <c:orientation val="maxMin"/>
        </c:scaling>
        <c:delete val="0"/>
        <c:axPos val="b"/>
        <c:numFmt formatCode="General" sourceLinked="1"/>
        <c:majorTickMark val="none"/>
        <c:minorTickMark val="none"/>
        <c:tickLblPos val="nextTo"/>
        <c:txPr>
          <a:bodyPr rot="-2700000" vert="horz"/>
          <a:lstStyle/>
          <a:p>
            <a:pPr>
              <a:defRPr lang="fa-IR" sz="1000" b="0" i="0" u="none" strike="noStrike" baseline="0">
                <a:solidFill>
                  <a:srgbClr val="000000"/>
                </a:solidFill>
                <a:latin typeface="Arial"/>
                <a:ea typeface="Arial"/>
                <a:cs typeface="Arial"/>
              </a:defRPr>
            </a:pPr>
            <a:endParaRPr lang="fa-IR"/>
          </a:p>
        </c:txPr>
        <c:crossAx val="113806032"/>
        <c:crosses val="autoZero"/>
        <c:auto val="1"/>
        <c:lblAlgn val="ctr"/>
        <c:lblOffset val="100"/>
        <c:noMultiLvlLbl val="0"/>
      </c:catAx>
      <c:valAx>
        <c:axId val="113806032"/>
        <c:scaling>
          <c:orientation val="minMax"/>
        </c:scaling>
        <c:delete val="0"/>
        <c:axPos val="r"/>
        <c:majorGridlines/>
        <c:title>
          <c:tx>
            <c:rich>
              <a:bodyPr/>
              <a:lstStyle/>
              <a:p>
                <a:pPr>
                  <a:defRPr lang="fa-IR" sz="1000" b="0" i="0" u="none" strike="noStrike" baseline="0">
                    <a:solidFill>
                      <a:srgbClr val="FF0000"/>
                    </a:solidFill>
                    <a:latin typeface="B Nazanin"/>
                    <a:ea typeface="B Nazanin"/>
                    <a:cs typeface="B Nazanin"/>
                  </a:defRPr>
                </a:pPr>
                <a:r>
                  <a:rPr lang="fa-IR">
                    <a:solidFill>
                      <a:srgbClr val="FF0000"/>
                    </a:solidFill>
                  </a:rPr>
                  <a:t>نمودار ارزیابی</a:t>
                </a:r>
                <a:r>
                  <a:rPr lang="fa-IR" baseline="0">
                    <a:solidFill>
                      <a:srgbClr val="FF0000"/>
                    </a:solidFill>
                  </a:rPr>
                  <a:t> </a:t>
                </a:r>
                <a:r>
                  <a:rPr lang="fa-IR">
                    <a:solidFill>
                      <a:srgbClr val="FF0000"/>
                    </a:solidFill>
                  </a:rPr>
                  <a:t> بارون </a:t>
                </a:r>
              </a:p>
            </c:rich>
          </c:tx>
          <c:layout/>
          <c:overlay val="0"/>
        </c:title>
        <c:numFmt formatCode="General" sourceLinked="1"/>
        <c:majorTickMark val="none"/>
        <c:minorTickMark val="none"/>
        <c:tickLblPos val="nextTo"/>
        <c:txPr>
          <a:bodyPr rot="0" vert="horz"/>
          <a:lstStyle/>
          <a:p>
            <a:pPr>
              <a:defRPr lang="fa-IR" sz="1000" b="0" i="0" u="none" strike="noStrike" baseline="0">
                <a:solidFill>
                  <a:srgbClr val="000000"/>
                </a:solidFill>
                <a:latin typeface="Arial"/>
                <a:ea typeface="Arial"/>
                <a:cs typeface="Arial"/>
              </a:defRPr>
            </a:pPr>
            <a:endParaRPr lang="fa-IR"/>
          </a:p>
        </c:txPr>
        <c:crossAx val="113805472"/>
        <c:crosses val="autoZero"/>
        <c:crossBetween val="between"/>
      </c:valAx>
      <c:dTable>
        <c:showHorzBorder val="1"/>
        <c:showVertBorder val="1"/>
        <c:showOutline val="1"/>
        <c:showKeys val="1"/>
        <c:txPr>
          <a:bodyPr/>
          <a:lstStyle/>
          <a:p>
            <a:pPr rtl="0">
              <a:defRPr lang="fa-IR" sz="1000" b="0" i="0" u="none" strike="noStrike" baseline="0">
                <a:solidFill>
                  <a:srgbClr val="000000"/>
                </a:solidFill>
                <a:latin typeface="Arial"/>
                <a:ea typeface="Arial"/>
                <a:cs typeface="Arial"/>
              </a:defRPr>
            </a:pPr>
            <a:endParaRPr lang="fa-IR"/>
          </a:p>
        </c:txPr>
      </c:dTable>
    </c:plotArea>
    <c:plotVisOnly val="1"/>
    <c:dispBlanksAs val="gap"/>
    <c:showDLblsOverMax val="0"/>
  </c:chart>
  <c:txPr>
    <a:bodyPr/>
    <a:lstStyle/>
    <a:p>
      <a:pPr>
        <a:defRPr sz="1000" b="0" i="0" u="none" strike="noStrike" baseline="0">
          <a:solidFill>
            <a:srgbClr val="000000"/>
          </a:solidFill>
          <a:latin typeface="Arial"/>
          <a:ea typeface="Arial"/>
          <a:cs typeface="Arial"/>
        </a:defRPr>
      </a:pPr>
      <a:endParaRPr lang="fa-IR"/>
    </a:p>
  </c:txPr>
  <c:printSettings>
    <c:headerFooter/>
    <c:pageMargins b="0.75000000000000222" l="0.70000000000000062" r="0.70000000000000062" t="0.7500000000000022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441477603897461"/>
          <c:y val="0.11722501731765107"/>
          <c:w val="0.70946101989420551"/>
          <c:h val="0.75358939704204009"/>
        </c:manualLayout>
      </c:layout>
      <c:radarChart>
        <c:radarStyle val="marker"/>
        <c:varyColors val="0"/>
        <c:ser>
          <c:idx val="0"/>
          <c:order val="0"/>
          <c:spPr>
            <a:ln w="25400">
              <a:solidFill>
                <a:srgbClr val="FF00FF"/>
              </a:solidFill>
              <a:prstDash val="solid"/>
            </a:ln>
          </c:spPr>
          <c:marker>
            <c:symbol val="circle"/>
            <c:size val="5"/>
            <c:spPr>
              <a:solidFill>
                <a:srgbClr val="FF00FF"/>
              </a:solidFill>
              <a:ln>
                <a:solidFill>
                  <a:srgbClr val="FF00FF"/>
                </a:solidFill>
                <a:prstDash val="solid"/>
              </a:ln>
            </c:spPr>
          </c:marker>
          <c:val>
            <c:numRef>
              <c:f>'Result  E.Q'!#REF!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'Result  E.Q'!#REF!</c15:sqref>
                        </c15:formulaRef>
                      </c:ext>
                    </c:extLst>
                  </c:multiLvlStrRef>
                </c15:cat>
              </c15:filteredCategoryTitle>
            </c:ext>
          </c:extLst>
        </c:ser>
        <c:ser>
          <c:idx val="1"/>
          <c:order val="1"/>
          <c:spPr>
            <a:ln w="25400">
              <a:solidFill>
                <a:srgbClr val="0000FF"/>
              </a:solidFill>
              <a:prstDash val="solid"/>
            </a:ln>
          </c:spPr>
          <c:marker>
            <c:symbol val="circle"/>
            <c:size val="5"/>
            <c:spPr>
              <a:solidFill>
                <a:srgbClr val="0000FF"/>
              </a:solidFill>
              <a:ln>
                <a:solidFill>
                  <a:srgbClr val="0000FF"/>
                </a:solidFill>
                <a:prstDash val="solid"/>
              </a:ln>
            </c:spPr>
          </c:marker>
          <c:val>
            <c:numRef>
              <c:f>'Result  E.Q'!#REF!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'Result  E.Q'!#REF!</c15:sqref>
                        </c15:formulaRef>
                      </c:ext>
                    </c:extLst>
                  </c:multiLvlStrRef>
                </c15:cat>
              </c15:filteredCategoryTitle>
            </c:ext>
          </c:extLst>
        </c:ser>
        <c:dLbls>
          <c:showLegendKey val="0"/>
          <c:showVal val="0"/>
          <c:showCatName val="0"/>
          <c:showSerName val="0"/>
          <c:showPercent val="0"/>
          <c:showBubbleSize val="0"/>
        </c:dLbls>
        <c:axId val="113809392"/>
        <c:axId val="113809952"/>
      </c:radarChart>
      <c:catAx>
        <c:axId val="113809392"/>
        <c:scaling>
          <c:orientation val="maxMin"/>
        </c:scaling>
        <c:delete val="0"/>
        <c:axPos val="b"/>
        <c:majorGridlines/>
        <c:numFmt formatCode="General" sourceLinked="1"/>
        <c:majorTickMark val="out"/>
        <c:minorTickMark val="none"/>
        <c:tickLblPos val="nextTo"/>
        <c:txPr>
          <a:bodyPr rot="0" vert="horz"/>
          <a:lstStyle/>
          <a:p>
            <a:pPr>
              <a:defRPr lang="fa-IR" sz="1000" b="1" i="0" u="none" strike="noStrike" baseline="0">
                <a:solidFill>
                  <a:srgbClr val="000000"/>
                </a:solidFill>
                <a:latin typeface="Arial"/>
                <a:ea typeface="Arial"/>
                <a:cs typeface="Arial"/>
              </a:defRPr>
            </a:pPr>
            <a:endParaRPr lang="fa-IR"/>
          </a:p>
        </c:txPr>
        <c:crossAx val="113809952"/>
        <c:crosses val="autoZero"/>
        <c:auto val="0"/>
        <c:lblAlgn val="ctr"/>
        <c:lblOffset val="100"/>
        <c:noMultiLvlLbl val="0"/>
      </c:catAx>
      <c:valAx>
        <c:axId val="113809952"/>
        <c:scaling>
          <c:orientation val="minMax"/>
          <c:max val="15"/>
          <c:min val="0"/>
        </c:scaling>
        <c:delete val="0"/>
        <c:axPos val="l"/>
        <c:majorGridlines>
          <c:spPr>
            <a:ln w="3175">
              <a:solidFill>
                <a:srgbClr val="00FFFF"/>
              </a:solidFill>
              <a:prstDash val="solid"/>
            </a:ln>
          </c:spPr>
        </c:majorGridlines>
        <c:numFmt formatCode="General" sourceLinked="1"/>
        <c:majorTickMark val="cross"/>
        <c:minorTickMark val="none"/>
        <c:tickLblPos val="nextTo"/>
        <c:txPr>
          <a:bodyPr rot="0" vert="horz"/>
          <a:lstStyle/>
          <a:p>
            <a:pPr>
              <a:defRPr lang="fa-IR" sz="1000" b="1" i="0" u="none" strike="noStrike" baseline="0">
                <a:solidFill>
                  <a:srgbClr val="000000"/>
                </a:solidFill>
                <a:latin typeface="Arial"/>
                <a:ea typeface="Arial"/>
                <a:cs typeface="Arial"/>
              </a:defRPr>
            </a:pPr>
            <a:endParaRPr lang="fa-IR"/>
          </a:p>
        </c:txPr>
        <c:crossAx val="113809392"/>
        <c:crosses val="autoZero"/>
        <c:crossBetween val="between"/>
        <c:majorUnit val="3"/>
      </c:valAx>
    </c:plotArea>
    <c:plotVisOnly val="1"/>
    <c:dispBlanksAs val="gap"/>
    <c:showDLblsOverMax val="0"/>
  </c:chart>
  <c:txPr>
    <a:bodyPr/>
    <a:lstStyle/>
    <a:p>
      <a:pPr>
        <a:defRPr sz="1000" b="1" i="0" u="none" strike="noStrike" baseline="0">
          <a:solidFill>
            <a:srgbClr val="000000"/>
          </a:solidFill>
          <a:latin typeface="Arial"/>
          <a:ea typeface="Arial"/>
          <a:cs typeface="Arial"/>
        </a:defRPr>
      </a:pPr>
      <a:endParaRPr lang="fa-IR"/>
    </a:p>
  </c:txPr>
  <c:printSettings>
    <c:headerFooter/>
    <c:pageMargins b="1" l="0.75000000000000244" r="0.75000000000000244"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53340</xdr:colOff>
      <xdr:row>0</xdr:row>
      <xdr:rowOff>175260</xdr:rowOff>
    </xdr:from>
    <xdr:to>
      <xdr:col>4</xdr:col>
      <xdr:colOff>982980</xdr:colOff>
      <xdr:row>1</xdr:row>
      <xdr:rowOff>381635</xdr:rowOff>
    </xdr:to>
    <xdr:sp macro="" textlink="">
      <xdr:nvSpPr>
        <xdr:cNvPr id="3" name="Text Box 3"/>
        <xdr:cNvSpPr txBox="1">
          <a:spLocks noChangeArrowheads="1"/>
        </xdr:cNvSpPr>
      </xdr:nvSpPr>
      <xdr:spPr bwMode="auto">
        <a:xfrm>
          <a:off x="6286500" y="723900"/>
          <a:ext cx="929640" cy="777875"/>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spAutoFit/>
        </a:bodyPr>
        <a:lstStyle/>
        <a:p>
          <a:pPr marL="0" marR="0" algn="l" rtl="0">
            <a:lnSpc>
              <a:spcPct val="107000"/>
            </a:lnSpc>
            <a:spcBef>
              <a:spcPts val="0"/>
            </a:spcBef>
            <a:spcAft>
              <a:spcPts val="800"/>
            </a:spcAft>
          </a:pPr>
          <a:endParaRPr lang="en-US" sz="11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twoCellAnchor>
    <xdr:from>
      <xdr:col>4</xdr:col>
      <xdr:colOff>864198</xdr:colOff>
      <xdr:row>0</xdr:row>
      <xdr:rowOff>411480</xdr:rowOff>
    </xdr:from>
    <xdr:to>
      <xdr:col>5</xdr:col>
      <xdr:colOff>338418</xdr:colOff>
      <xdr:row>1</xdr:row>
      <xdr:rowOff>182880</xdr:rowOff>
    </xdr:to>
    <xdr:sp macro="" textlink="">
      <xdr:nvSpPr>
        <xdr:cNvPr id="6" name="Text Box 4"/>
        <xdr:cNvSpPr txBox="1">
          <a:spLocks noChangeArrowheads="1"/>
        </xdr:cNvSpPr>
      </xdr:nvSpPr>
      <xdr:spPr bwMode="auto">
        <a:xfrm>
          <a:off x="8192845" y="411480"/>
          <a:ext cx="1704191" cy="342900"/>
        </a:xfrm>
        <a:prstGeom prst="rect">
          <a:avLst/>
        </a:prstGeom>
        <a:solidFill>
          <a:srgbClr val="FFFFFF"/>
        </a:solidFill>
        <a:ln w="9525">
          <a:solidFill>
            <a:srgbClr val="FFFFFF"/>
          </a:solidFill>
          <a:miter lim="800000"/>
          <a:headEnd/>
          <a:tailEnd/>
        </a:ln>
      </xdr:spPr>
      <xdr:txBody>
        <a:bodyPr rot="0" vert="horz" wrap="square" lIns="91440" tIns="45720" rIns="91440" bIns="45720" anchor="t" anchorCtr="0" upright="1">
          <a:noAutofit/>
        </a:bodyPr>
        <a:lstStyle/>
        <a:p>
          <a:pPr marL="0" marR="0" algn="r" rtl="1">
            <a:lnSpc>
              <a:spcPct val="107000"/>
            </a:lnSpc>
            <a:spcBef>
              <a:spcPts val="0"/>
            </a:spcBef>
            <a:spcAft>
              <a:spcPts val="800"/>
            </a:spcAft>
          </a:pPr>
          <a:endParaRPr lang="en-US" sz="900">
            <a:effectLst/>
            <a:latin typeface="Calibri" panose="020F0502020204030204" pitchFamily="34" charset="0"/>
            <a:ea typeface="Calibri" panose="020F0502020204030204" pitchFamily="34" charset="0"/>
            <a:cs typeface="Arial" panose="020B0604020202020204" pitchFamily="34" charset="0"/>
          </a:endParaRPr>
        </a:p>
      </xdr:txBody>
    </xdr:sp>
    <xdr:clientData/>
  </xdr:twoCellAnchor>
  <xdr:twoCellAnchor>
    <xdr:from>
      <xdr:col>1</xdr:col>
      <xdr:colOff>33942</xdr:colOff>
      <xdr:row>71</xdr:row>
      <xdr:rowOff>13855</xdr:rowOff>
    </xdr:from>
    <xdr:to>
      <xdr:col>5</xdr:col>
      <xdr:colOff>0</xdr:colOff>
      <xdr:row>91</xdr:row>
      <xdr:rowOff>110837</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15240</xdr:colOff>
      <xdr:row>23</xdr:row>
      <xdr:rowOff>15240</xdr:rowOff>
    </xdr:from>
    <xdr:to>
      <xdr:col>5</xdr:col>
      <xdr:colOff>0</xdr:colOff>
      <xdr:row>42</xdr:row>
      <xdr:rowOff>167640</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xdr:row>
      <xdr:rowOff>45720</xdr:rowOff>
    </xdr:from>
    <xdr:to>
      <xdr:col>0</xdr:col>
      <xdr:colOff>0</xdr:colOff>
      <xdr:row>28</xdr:row>
      <xdr:rowOff>160020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17" Type="http://schemas.openxmlformats.org/officeDocument/2006/relationships/hyperlink" Target="http://www.truity.com/career-profile/speech-language-pathologist" TargetMode="External"/><Relationship Id="rId21" Type="http://schemas.openxmlformats.org/officeDocument/2006/relationships/hyperlink" Target="http://www.truity.com/career-profile/surveyor-or-cartographer" TargetMode="External"/><Relationship Id="rId63" Type="http://schemas.openxmlformats.org/officeDocument/2006/relationships/hyperlink" Target="http://www.truity.com/career-profile/restaurant-manager" TargetMode="External"/><Relationship Id="rId159" Type="http://schemas.openxmlformats.org/officeDocument/2006/relationships/hyperlink" Target="http://www.truity.com/career-profile/industrial-production-manager" TargetMode="External"/><Relationship Id="rId170" Type="http://schemas.openxmlformats.org/officeDocument/2006/relationships/hyperlink" Target="http://www.truity.com/career-profile/receptionist" TargetMode="External"/><Relationship Id="rId226" Type="http://schemas.openxmlformats.org/officeDocument/2006/relationships/hyperlink" Target="http://www.truity.com/career-profile/psychologist" TargetMode="External"/><Relationship Id="rId107" Type="http://schemas.openxmlformats.org/officeDocument/2006/relationships/hyperlink" Target="http://www.truity.com/career-profile/recreation-worker" TargetMode="External"/><Relationship Id="rId11" Type="http://schemas.openxmlformats.org/officeDocument/2006/relationships/hyperlink" Target="http://www.truity.com/career-profile/urban-regional-planner" TargetMode="External"/><Relationship Id="rId32" Type="http://schemas.openxmlformats.org/officeDocument/2006/relationships/hyperlink" Target="http://www.truity.com/career-profile/emergency-medical-technician-or-paramedic" TargetMode="External"/><Relationship Id="rId53" Type="http://schemas.openxmlformats.org/officeDocument/2006/relationships/hyperlink" Target="http://www.truity.com/career-profile/licensed-practical-or-vocational-nurse" TargetMode="External"/><Relationship Id="rId74" Type="http://schemas.openxmlformats.org/officeDocument/2006/relationships/hyperlink" Target="http://www.truity.com/career-profile/writer-or-author" TargetMode="External"/><Relationship Id="rId128" Type="http://schemas.openxmlformats.org/officeDocument/2006/relationships/hyperlink" Target="http://www.truity.com/career-profile/nurse" TargetMode="External"/><Relationship Id="rId149" Type="http://schemas.openxmlformats.org/officeDocument/2006/relationships/hyperlink" Target="http://www.truity.com/career-profile/engineer" TargetMode="External"/><Relationship Id="rId5" Type="http://schemas.openxmlformats.org/officeDocument/2006/relationships/hyperlink" Target="http://www.truity.com/career-profile/computer-systems-analyst" TargetMode="External"/><Relationship Id="rId95" Type="http://schemas.openxmlformats.org/officeDocument/2006/relationships/hyperlink" Target="http://www.truity.com/career-profile/aerospace-engineer" TargetMode="External"/><Relationship Id="rId160" Type="http://schemas.openxmlformats.org/officeDocument/2006/relationships/hyperlink" Target="http://www.truity.com/career-profile/police-officer-or-detective" TargetMode="External"/><Relationship Id="rId181" Type="http://schemas.openxmlformats.org/officeDocument/2006/relationships/hyperlink" Target="http://www.truity.com/career-profile/librarian" TargetMode="External"/><Relationship Id="rId216" Type="http://schemas.openxmlformats.org/officeDocument/2006/relationships/hyperlink" Target="http://www.truity.com/career-profile/computer-systems-analyst" TargetMode="External"/><Relationship Id="rId237" Type="http://schemas.openxmlformats.org/officeDocument/2006/relationships/hyperlink" Target="http://www.truity.com/career-profile/actor" TargetMode="External"/><Relationship Id="rId258" Type="http://schemas.openxmlformats.org/officeDocument/2006/relationships/hyperlink" Target="http://www.truity.com/career-profile/veterinary-technician" TargetMode="External"/><Relationship Id="rId22" Type="http://schemas.openxmlformats.org/officeDocument/2006/relationships/hyperlink" Target="http://www.truity.com/career-profile/farmer-or-rancher" TargetMode="External"/><Relationship Id="rId43" Type="http://schemas.openxmlformats.org/officeDocument/2006/relationships/hyperlink" Target="http://www.truity.com/career-profile/dental-hygienist" TargetMode="External"/><Relationship Id="rId64" Type="http://schemas.openxmlformats.org/officeDocument/2006/relationships/hyperlink" Target="http://www.truity.com/career-profile/sales-manager" TargetMode="External"/><Relationship Id="rId118" Type="http://schemas.openxmlformats.org/officeDocument/2006/relationships/hyperlink" Target="http://www.truity.com/career-profile/artist-animator-or-art-director" TargetMode="External"/><Relationship Id="rId139" Type="http://schemas.openxmlformats.org/officeDocument/2006/relationships/hyperlink" Target="http://www.truity.com/career-profile/computer-systems-analyst" TargetMode="External"/><Relationship Id="rId85" Type="http://schemas.openxmlformats.org/officeDocument/2006/relationships/hyperlink" Target="http://www.truity.com/career-profile/marketing-manager" TargetMode="External"/><Relationship Id="rId150" Type="http://schemas.openxmlformats.org/officeDocument/2006/relationships/hyperlink" Target="http://www.truity.com/career-profile/power-plant-operator" TargetMode="External"/><Relationship Id="rId171" Type="http://schemas.openxmlformats.org/officeDocument/2006/relationships/hyperlink" Target="http://www.truity.com/career-profile/home-health-aide" TargetMode="External"/><Relationship Id="rId192" Type="http://schemas.openxmlformats.org/officeDocument/2006/relationships/hyperlink" Target="http://www.truity.com/career-profile/recreation-worker" TargetMode="External"/><Relationship Id="rId206" Type="http://schemas.openxmlformats.org/officeDocument/2006/relationships/hyperlink" Target="http://www.truity.com/career-profile/accountant-or-auditor" TargetMode="External"/><Relationship Id="rId227" Type="http://schemas.openxmlformats.org/officeDocument/2006/relationships/hyperlink" Target="http://www.truity.com/career-profile/professor-or-college-instructor" TargetMode="External"/><Relationship Id="rId248" Type="http://schemas.openxmlformats.org/officeDocument/2006/relationships/hyperlink" Target="http://www.truity.com/career-profile/veterinary-technician" TargetMode="External"/><Relationship Id="rId12" Type="http://schemas.openxmlformats.org/officeDocument/2006/relationships/hyperlink" Target="http://www.truity.com/career-profile/chemist-or-materials-scientist" TargetMode="External"/><Relationship Id="rId33" Type="http://schemas.openxmlformats.org/officeDocument/2006/relationships/hyperlink" Target="http://www.truity.com/career-profile/health-information-technician" TargetMode="External"/><Relationship Id="rId108" Type="http://schemas.openxmlformats.org/officeDocument/2006/relationships/hyperlink" Target="http://www.truity.com/career-profile/server-host-or-bartender" TargetMode="External"/><Relationship Id="rId129" Type="http://schemas.openxmlformats.org/officeDocument/2006/relationships/hyperlink" Target="http://www.truity.com/career-profile/dentist" TargetMode="External"/><Relationship Id="rId54" Type="http://schemas.openxmlformats.org/officeDocument/2006/relationships/hyperlink" Target="http://www.truity.com/career-profile/dietitian-or-nutritionist" TargetMode="External"/><Relationship Id="rId75" Type="http://schemas.openxmlformats.org/officeDocument/2006/relationships/hyperlink" Target="http://www.truity.com/career-profile/actor" TargetMode="External"/><Relationship Id="rId96" Type="http://schemas.openxmlformats.org/officeDocument/2006/relationships/hyperlink" Target="http://www.truity.com/career-profile/chemical-engineer" TargetMode="External"/><Relationship Id="rId140" Type="http://schemas.openxmlformats.org/officeDocument/2006/relationships/hyperlink" Target="http://www.truity.com/career-profile/health-information-technician" TargetMode="External"/><Relationship Id="rId161" Type="http://schemas.openxmlformats.org/officeDocument/2006/relationships/hyperlink" Target="http://www.truity.com/career-profile/farmer-or-rancher" TargetMode="External"/><Relationship Id="rId182" Type="http://schemas.openxmlformats.org/officeDocument/2006/relationships/hyperlink" Target="http://www.truity.com/career-profile/health-information-technician" TargetMode="External"/><Relationship Id="rId217" Type="http://schemas.openxmlformats.org/officeDocument/2006/relationships/hyperlink" Target="http://www.truity.com/career-profile/computer-support-specialist" TargetMode="External"/><Relationship Id="rId6" Type="http://schemas.openxmlformats.org/officeDocument/2006/relationships/hyperlink" Target="http://www.truity.com/career-profile/engineering-technician" TargetMode="External"/><Relationship Id="rId238" Type="http://schemas.openxmlformats.org/officeDocument/2006/relationships/hyperlink" Target="http://www.truity.com/career-profile/artist-animator-or-art-director" TargetMode="External"/><Relationship Id="rId259" Type="http://schemas.openxmlformats.org/officeDocument/2006/relationships/hyperlink" Target="http://www.truity.com/career-profile/nurse" TargetMode="External"/><Relationship Id="rId23" Type="http://schemas.openxmlformats.org/officeDocument/2006/relationships/hyperlink" Target="http://www.truity.com/career-profile/real-estate-agent-or-broker" TargetMode="External"/><Relationship Id="rId119" Type="http://schemas.openxmlformats.org/officeDocument/2006/relationships/hyperlink" Target="http://www.truity.com/career-profile/news-analyst-reporter-or-correspondent" TargetMode="External"/><Relationship Id="rId44" Type="http://schemas.openxmlformats.org/officeDocument/2006/relationships/hyperlink" Target="http://www.truity.com/career-profile/pharmacy-technician-or-aide" TargetMode="External"/><Relationship Id="rId65" Type="http://schemas.openxmlformats.org/officeDocument/2006/relationships/hyperlink" Target="http://www.truity.com/career-profile/administrative-services-manager" TargetMode="External"/><Relationship Id="rId86" Type="http://schemas.openxmlformats.org/officeDocument/2006/relationships/hyperlink" Target="http://www.truity.com/career-profile/retail-salesperson" TargetMode="External"/><Relationship Id="rId130" Type="http://schemas.openxmlformats.org/officeDocument/2006/relationships/hyperlink" Target="http://www.truity.com/career-profile/occupational-therapist" TargetMode="External"/><Relationship Id="rId151" Type="http://schemas.openxmlformats.org/officeDocument/2006/relationships/hyperlink" Target="http://www.truity.com/career-profile/sales-manager" TargetMode="External"/><Relationship Id="rId172" Type="http://schemas.openxmlformats.org/officeDocument/2006/relationships/hyperlink" Target="http://www.truity.com/career-profile/health-information-technician" TargetMode="External"/><Relationship Id="rId193" Type="http://schemas.openxmlformats.org/officeDocument/2006/relationships/hyperlink" Target="http://www.truity.com/career-profile/receptionist" TargetMode="External"/><Relationship Id="rId207" Type="http://schemas.openxmlformats.org/officeDocument/2006/relationships/hyperlink" Target="http://www.truity.com/career-profile/actor" TargetMode="External"/><Relationship Id="rId228" Type="http://schemas.openxmlformats.org/officeDocument/2006/relationships/hyperlink" Target="http://www.truity.com/career-profile/attorney" TargetMode="External"/><Relationship Id="rId249" Type="http://schemas.openxmlformats.org/officeDocument/2006/relationships/hyperlink" Target="http://www.truity.com/career-profile/psychologist" TargetMode="External"/><Relationship Id="rId13" Type="http://schemas.openxmlformats.org/officeDocument/2006/relationships/hyperlink" Target="http://www.truity.com/career-profile/chemical-engineer" TargetMode="External"/><Relationship Id="rId109" Type="http://schemas.openxmlformats.org/officeDocument/2006/relationships/hyperlink" Target="http://www.truity.com/career-profile/server-host-or-bartender" TargetMode="External"/><Relationship Id="rId260" Type="http://schemas.openxmlformats.org/officeDocument/2006/relationships/hyperlink" Target="http://www.truity.com/career-profile/dental-hygienist" TargetMode="External"/><Relationship Id="rId34" Type="http://schemas.openxmlformats.org/officeDocument/2006/relationships/hyperlink" Target="http://www.truity.com/career-profile/receptionist" TargetMode="External"/><Relationship Id="rId55" Type="http://schemas.openxmlformats.org/officeDocument/2006/relationships/hyperlink" Target="http://www.truity.com/career-profile/correctional-officer" TargetMode="External"/><Relationship Id="rId76" Type="http://schemas.openxmlformats.org/officeDocument/2006/relationships/hyperlink" Target="http://www.truity.com/career-profile/photographer" TargetMode="External"/><Relationship Id="rId97" Type="http://schemas.openxmlformats.org/officeDocument/2006/relationships/hyperlink" Target="http://www.truity.com/career-profile/attorney" TargetMode="External"/><Relationship Id="rId120" Type="http://schemas.openxmlformats.org/officeDocument/2006/relationships/hyperlink" Target="http://www.truity.com/career-profile/writer-or-author" TargetMode="External"/><Relationship Id="rId141" Type="http://schemas.openxmlformats.org/officeDocument/2006/relationships/hyperlink" Target="http://www.truity.com/career-profile/physician-or-surgeon" TargetMode="External"/><Relationship Id="rId7" Type="http://schemas.openxmlformats.org/officeDocument/2006/relationships/hyperlink" Target="http://www.truity.com/career-profile/restaurant-manager" TargetMode="External"/><Relationship Id="rId162" Type="http://schemas.openxmlformats.org/officeDocument/2006/relationships/hyperlink" Target="http://www.truity.com/career-profile/dentist" TargetMode="External"/><Relationship Id="rId183" Type="http://schemas.openxmlformats.org/officeDocument/2006/relationships/hyperlink" Target="http://www.truity.com/career-profile/dentist" TargetMode="External"/><Relationship Id="rId218" Type="http://schemas.openxmlformats.org/officeDocument/2006/relationships/hyperlink" Target="http://www.truity.com/career-profile/pilot" TargetMode="External"/><Relationship Id="rId239" Type="http://schemas.openxmlformats.org/officeDocument/2006/relationships/hyperlink" Target="http://www.truity.com/career-profile/hairdresser-esthetician-or-cosmetologist" TargetMode="External"/><Relationship Id="rId250" Type="http://schemas.openxmlformats.org/officeDocument/2006/relationships/hyperlink" Target="http://www.truity.com/career-profile/librarian" TargetMode="External"/><Relationship Id="rId24" Type="http://schemas.openxmlformats.org/officeDocument/2006/relationships/hyperlink" Target="http://www.truity.com/career-profile/sales-manager" TargetMode="External"/><Relationship Id="rId45" Type="http://schemas.openxmlformats.org/officeDocument/2006/relationships/hyperlink" Target="http://www.truity.com/career-profile/licensed-practical-or-vocational-nurse" TargetMode="External"/><Relationship Id="rId66" Type="http://schemas.openxmlformats.org/officeDocument/2006/relationships/hyperlink" Target="http://www.truity.com/career-profile/top-executive" TargetMode="External"/><Relationship Id="rId87" Type="http://schemas.openxmlformats.org/officeDocument/2006/relationships/hyperlink" Target="http://www.truity.com/career-profile/accountant-or-auditor" TargetMode="External"/><Relationship Id="rId110" Type="http://schemas.openxmlformats.org/officeDocument/2006/relationships/hyperlink" Target="http://www.truity.com/career-profile/retail-salesperson" TargetMode="External"/><Relationship Id="rId131" Type="http://schemas.openxmlformats.org/officeDocument/2006/relationships/hyperlink" Target="http://www.truity.com/career-profile/physician-or-surgeon" TargetMode="External"/><Relationship Id="rId152" Type="http://schemas.openxmlformats.org/officeDocument/2006/relationships/hyperlink" Target="http://www.truity.com/career-profile/financial-manager" TargetMode="External"/><Relationship Id="rId173" Type="http://schemas.openxmlformats.org/officeDocument/2006/relationships/hyperlink" Target="http://www.truity.com/career-profile/dental-assistant" TargetMode="External"/><Relationship Id="rId194" Type="http://schemas.openxmlformats.org/officeDocument/2006/relationships/hyperlink" Target="http://www.truity.com/career-profile/industrial-production-manager" TargetMode="External"/><Relationship Id="rId208" Type="http://schemas.openxmlformats.org/officeDocument/2006/relationships/hyperlink" Target="http://www.truity.com/career-profile/editor" TargetMode="External"/><Relationship Id="rId229" Type="http://schemas.openxmlformats.org/officeDocument/2006/relationships/hyperlink" Target="http://www.truity.com/career-profile/management-consultant-or-analyst" TargetMode="External"/><Relationship Id="rId240" Type="http://schemas.openxmlformats.org/officeDocument/2006/relationships/hyperlink" Target="http://www.truity.com/career-profile/server-host-or-bartender" TargetMode="External"/><Relationship Id="rId261" Type="http://schemas.openxmlformats.org/officeDocument/2006/relationships/hyperlink" Target="http://www.truity.com/career-profile/preschool-teacher" TargetMode="External"/><Relationship Id="rId14" Type="http://schemas.openxmlformats.org/officeDocument/2006/relationships/hyperlink" Target="http://www.truity.com/career-profile/dentist" TargetMode="External"/><Relationship Id="rId35" Type="http://schemas.openxmlformats.org/officeDocument/2006/relationships/hyperlink" Target="http://www.truity.com/career-profile/retail-salesperson" TargetMode="External"/><Relationship Id="rId56" Type="http://schemas.openxmlformats.org/officeDocument/2006/relationships/hyperlink" Target="http://www.truity.com/career-profile/teacher-assistant" TargetMode="External"/><Relationship Id="rId77" Type="http://schemas.openxmlformats.org/officeDocument/2006/relationships/hyperlink" Target="http://www.truity.com/career-profile/mechanical-engineer" TargetMode="External"/><Relationship Id="rId100" Type="http://schemas.openxmlformats.org/officeDocument/2006/relationships/hyperlink" Target="http://www.truity.com/career-profile/artist-animator-or-art-director" TargetMode="External"/><Relationship Id="rId8" Type="http://schemas.openxmlformats.org/officeDocument/2006/relationships/hyperlink" Target="http://www.truity.com/career-profile/sales-manager" TargetMode="External"/><Relationship Id="rId98" Type="http://schemas.openxmlformats.org/officeDocument/2006/relationships/hyperlink" Target="http://www.truity.com/career-profile/actor" TargetMode="External"/><Relationship Id="rId121" Type="http://schemas.openxmlformats.org/officeDocument/2006/relationships/hyperlink" Target="http://www.truity.com/career-profile/actor" TargetMode="External"/><Relationship Id="rId142" Type="http://schemas.openxmlformats.org/officeDocument/2006/relationships/hyperlink" Target="http://www.truity.com/career-profile/administrative-assistant" TargetMode="External"/><Relationship Id="rId163" Type="http://schemas.openxmlformats.org/officeDocument/2006/relationships/hyperlink" Target="http://www.truity.com/career-profile/biological-scientist" TargetMode="External"/><Relationship Id="rId184" Type="http://schemas.openxmlformats.org/officeDocument/2006/relationships/hyperlink" Target="http://www.truity.com/career-profile/nursing-aide" TargetMode="External"/><Relationship Id="rId219" Type="http://schemas.openxmlformats.org/officeDocument/2006/relationships/hyperlink" Target="http://www.truity.com/career-profile/mechanical-engineer" TargetMode="External"/><Relationship Id="rId230" Type="http://schemas.openxmlformats.org/officeDocument/2006/relationships/hyperlink" Target="http://www.truity.com/career-profile/accountant-or-auditor" TargetMode="External"/><Relationship Id="rId251" Type="http://schemas.openxmlformats.org/officeDocument/2006/relationships/hyperlink" Target="http://www.truity.com/career-profile/writer-or-author" TargetMode="External"/><Relationship Id="rId25" Type="http://schemas.openxmlformats.org/officeDocument/2006/relationships/hyperlink" Target="http://www.truity.com/career-profile/restaurant-manager" TargetMode="External"/><Relationship Id="rId46" Type="http://schemas.openxmlformats.org/officeDocument/2006/relationships/hyperlink" Target="http://www.truity.com/career-profile/medical-assistant" TargetMode="External"/><Relationship Id="rId67" Type="http://schemas.openxmlformats.org/officeDocument/2006/relationships/hyperlink" Target="http://www.truity.com/career-profile/management-consultant-or-analyst" TargetMode="External"/><Relationship Id="rId88" Type="http://schemas.openxmlformats.org/officeDocument/2006/relationships/hyperlink" Target="http://www.truity.com/career-profile/education-administrator" TargetMode="External"/><Relationship Id="rId111" Type="http://schemas.openxmlformats.org/officeDocument/2006/relationships/hyperlink" Target="http://www.truity.com/career-profile/public-relations-specialist" TargetMode="External"/><Relationship Id="rId132" Type="http://schemas.openxmlformats.org/officeDocument/2006/relationships/hyperlink" Target="http://www.truity.com/career-profile/physician-or-surgeon" TargetMode="External"/><Relationship Id="rId153" Type="http://schemas.openxmlformats.org/officeDocument/2006/relationships/hyperlink" Target="http://www.truity.com/career-profile/paralegal-or-legal-assistant" TargetMode="External"/><Relationship Id="rId174" Type="http://schemas.openxmlformats.org/officeDocument/2006/relationships/hyperlink" Target="http://www.truity.com/career-profile/licensed-practical-or-vocational-nurse" TargetMode="External"/><Relationship Id="rId195" Type="http://schemas.openxmlformats.org/officeDocument/2006/relationships/hyperlink" Target="http://www.truity.com/career-profile/administrative-assistant" TargetMode="External"/><Relationship Id="rId209" Type="http://schemas.openxmlformats.org/officeDocument/2006/relationships/hyperlink" Target="http://www.truity.com/career-profile/recreation-worker" TargetMode="External"/><Relationship Id="rId220" Type="http://schemas.openxmlformats.org/officeDocument/2006/relationships/hyperlink" Target="http://www.truity.com/career-profile/chemical-engineer" TargetMode="External"/><Relationship Id="rId241" Type="http://schemas.openxmlformats.org/officeDocument/2006/relationships/hyperlink" Target="http://www.truity.com/career-profile/recreation-worker" TargetMode="External"/><Relationship Id="rId15" Type="http://schemas.openxmlformats.org/officeDocument/2006/relationships/hyperlink" Target="http://www.truity.com/career-profile/licensed-practical-or-vocational-nurse" TargetMode="External"/><Relationship Id="rId36" Type="http://schemas.openxmlformats.org/officeDocument/2006/relationships/hyperlink" Target="http://www.truity.com/career-profile/recreation-worker" TargetMode="External"/><Relationship Id="rId57" Type="http://schemas.openxmlformats.org/officeDocument/2006/relationships/hyperlink" Target="http://www.truity.com/career-profile/library-technician" TargetMode="External"/><Relationship Id="rId262" Type="http://schemas.openxmlformats.org/officeDocument/2006/relationships/hyperlink" Target="http://www.truity.com/career-profile/electrical-engineer" TargetMode="External"/><Relationship Id="rId78" Type="http://schemas.openxmlformats.org/officeDocument/2006/relationships/hyperlink" Target="http://www.truity.com/career-profile/chemist-or-materials-scientist" TargetMode="External"/><Relationship Id="rId99" Type="http://schemas.openxmlformats.org/officeDocument/2006/relationships/hyperlink" Target="http://www.truity.com/career-profile/architect" TargetMode="External"/><Relationship Id="rId101" Type="http://schemas.openxmlformats.org/officeDocument/2006/relationships/hyperlink" Target="http://www.truity.com/career-profile/artist-animator-or-art-director" TargetMode="External"/><Relationship Id="rId122" Type="http://schemas.openxmlformats.org/officeDocument/2006/relationships/hyperlink" Target="http://www.truity.com/career-profile/urban-regional-planner" TargetMode="External"/><Relationship Id="rId143" Type="http://schemas.openxmlformats.org/officeDocument/2006/relationships/hyperlink" Target="http://www.truity.com/career-profile/radiology-technologist-or-technician" TargetMode="External"/><Relationship Id="rId164" Type="http://schemas.openxmlformats.org/officeDocument/2006/relationships/hyperlink" Target="http://www.truity.com/career-profile/physician-or-surgeon" TargetMode="External"/><Relationship Id="rId185" Type="http://schemas.openxmlformats.org/officeDocument/2006/relationships/hyperlink" Target="http://www.truity.com/career-profile/optometrist" TargetMode="External"/><Relationship Id="rId9" Type="http://schemas.openxmlformats.org/officeDocument/2006/relationships/hyperlink" Target="http://www.truity.com/career-profile/financial-manager" TargetMode="External"/><Relationship Id="rId210" Type="http://schemas.openxmlformats.org/officeDocument/2006/relationships/hyperlink" Target="http://www.truity.com/career-profile/electrician" TargetMode="External"/><Relationship Id="rId26" Type="http://schemas.openxmlformats.org/officeDocument/2006/relationships/hyperlink" Target="http://www.truity.com/career-profile/property-manager" TargetMode="External"/><Relationship Id="rId231" Type="http://schemas.openxmlformats.org/officeDocument/2006/relationships/hyperlink" Target="http://www.truity.com/career-profile/accountant-or-auditor" TargetMode="External"/><Relationship Id="rId252" Type="http://schemas.openxmlformats.org/officeDocument/2006/relationships/hyperlink" Target="http://www.truity.com/career-profile/librarian" TargetMode="External"/><Relationship Id="rId47" Type="http://schemas.openxmlformats.org/officeDocument/2006/relationships/hyperlink" Target="http://www.truity.com/career-profile/nursing-aide" TargetMode="External"/><Relationship Id="rId68" Type="http://schemas.openxmlformats.org/officeDocument/2006/relationships/hyperlink" Target="http://www.truity.com/career-profile/sales-manager" TargetMode="External"/><Relationship Id="rId89" Type="http://schemas.openxmlformats.org/officeDocument/2006/relationships/hyperlink" Target="http://www.truity.com/career-profile/physician-or-surgeon" TargetMode="External"/><Relationship Id="rId112" Type="http://schemas.openxmlformats.org/officeDocument/2006/relationships/hyperlink" Target="http://www.truity.com/career-profile/receptionist" TargetMode="External"/><Relationship Id="rId133" Type="http://schemas.openxmlformats.org/officeDocument/2006/relationships/hyperlink" Target="http://www.truity.com/career-profile/veterinary-technician" TargetMode="External"/><Relationship Id="rId154" Type="http://schemas.openxmlformats.org/officeDocument/2006/relationships/hyperlink" Target="http://www.truity.com/career-profile/pilot" TargetMode="External"/><Relationship Id="rId175" Type="http://schemas.openxmlformats.org/officeDocument/2006/relationships/hyperlink" Target="http://www.truity.com/career-profile/medical-assistant" TargetMode="External"/><Relationship Id="rId196" Type="http://schemas.openxmlformats.org/officeDocument/2006/relationships/hyperlink" Target="http://www.truity.com/career-profile/machinist" TargetMode="External"/><Relationship Id="rId200" Type="http://schemas.openxmlformats.org/officeDocument/2006/relationships/hyperlink" Target="http://www.truity.com/career-profile/power-plant-operator" TargetMode="External"/><Relationship Id="rId16" Type="http://schemas.openxmlformats.org/officeDocument/2006/relationships/hyperlink" Target="http://www.truity.com/career-profile/paralegal-or-legal-assistant" TargetMode="External"/><Relationship Id="rId221" Type="http://schemas.openxmlformats.org/officeDocument/2006/relationships/hyperlink" Target="http://www.truity.com/career-profile/biomedical-engineer" TargetMode="External"/><Relationship Id="rId242" Type="http://schemas.openxmlformats.org/officeDocument/2006/relationships/hyperlink" Target="http://www.truity.com/career-profile/preschool-teacher" TargetMode="External"/><Relationship Id="rId263" Type="http://schemas.openxmlformats.org/officeDocument/2006/relationships/hyperlink" Target="http://www.truity.com/career-profile/chemical-engineer" TargetMode="External"/><Relationship Id="rId37" Type="http://schemas.openxmlformats.org/officeDocument/2006/relationships/hyperlink" Target="http://www.truity.com/career-profile/teacher-assistant" TargetMode="External"/><Relationship Id="rId58" Type="http://schemas.openxmlformats.org/officeDocument/2006/relationships/hyperlink" Target="http://www.truity.com/career-profile/preschool-teacher" TargetMode="External"/><Relationship Id="rId79" Type="http://schemas.openxmlformats.org/officeDocument/2006/relationships/hyperlink" Target="http://www.truity.com/career-profile/attorney" TargetMode="External"/><Relationship Id="rId102" Type="http://schemas.openxmlformats.org/officeDocument/2006/relationships/hyperlink" Target="http://www.truity.com/career-profile/graphic-designer" TargetMode="External"/><Relationship Id="rId123" Type="http://schemas.openxmlformats.org/officeDocument/2006/relationships/hyperlink" Target="http://www.truity.com/career-profile/market-researcher" TargetMode="External"/><Relationship Id="rId144" Type="http://schemas.openxmlformats.org/officeDocument/2006/relationships/hyperlink" Target="http://www.truity.com/career-profile/dental-assistant" TargetMode="External"/><Relationship Id="rId90" Type="http://schemas.openxmlformats.org/officeDocument/2006/relationships/hyperlink" Target="http://www.truity.com/career-profile/dentist" TargetMode="External"/><Relationship Id="rId165" Type="http://schemas.openxmlformats.org/officeDocument/2006/relationships/hyperlink" Target="http://www.truity.com/career-profile/chemist-or-materials-scientist" TargetMode="External"/><Relationship Id="rId186" Type="http://schemas.openxmlformats.org/officeDocument/2006/relationships/hyperlink" Target="http://www.truity.com/career-profile/physician-or-surgeon" TargetMode="External"/><Relationship Id="rId211" Type="http://schemas.openxmlformats.org/officeDocument/2006/relationships/hyperlink" Target="http://www.truity.com/career-profile/mechanical-engineer" TargetMode="External"/><Relationship Id="rId232" Type="http://schemas.openxmlformats.org/officeDocument/2006/relationships/hyperlink" Target="http://www.truity.com/career-profile/economist" TargetMode="External"/><Relationship Id="rId253" Type="http://schemas.openxmlformats.org/officeDocument/2006/relationships/hyperlink" Target="http://www.truity.com/career-profile/archivist-or-curator" TargetMode="External"/><Relationship Id="rId27" Type="http://schemas.openxmlformats.org/officeDocument/2006/relationships/hyperlink" Target="http://www.truity.com/career-profile/financial-manager" TargetMode="External"/><Relationship Id="rId48" Type="http://schemas.openxmlformats.org/officeDocument/2006/relationships/hyperlink" Target="http://www.truity.com/career-profile/speech-language-pathologist" TargetMode="External"/><Relationship Id="rId69" Type="http://schemas.openxmlformats.org/officeDocument/2006/relationships/hyperlink" Target="http://www.truity.com/career-profile/marketing-manager" TargetMode="External"/><Relationship Id="rId113" Type="http://schemas.openxmlformats.org/officeDocument/2006/relationships/hyperlink" Target="http://www.truity.com/career-profile/hairdresser-esthetician-or-cosmetologist" TargetMode="External"/><Relationship Id="rId134" Type="http://schemas.openxmlformats.org/officeDocument/2006/relationships/hyperlink" Target="http://www.truity.com/career-profile/carpenter" TargetMode="External"/><Relationship Id="rId80" Type="http://schemas.openxmlformats.org/officeDocument/2006/relationships/hyperlink" Target="http://www.truity.com/career-profile/market-researcher" TargetMode="External"/><Relationship Id="rId155" Type="http://schemas.openxmlformats.org/officeDocument/2006/relationships/hyperlink" Target="http://www.truity.com/career-profile/civil-engineer" TargetMode="External"/><Relationship Id="rId176" Type="http://schemas.openxmlformats.org/officeDocument/2006/relationships/hyperlink" Target="http://www.truity.com/career-profile/teacher-assistant" TargetMode="External"/><Relationship Id="rId197" Type="http://schemas.openxmlformats.org/officeDocument/2006/relationships/hyperlink" Target="http://www.truity.com/career-profile/pilot" TargetMode="External"/><Relationship Id="rId201" Type="http://schemas.openxmlformats.org/officeDocument/2006/relationships/hyperlink" Target="http://www.truity.com/career-profile/computer-support-specialist" TargetMode="External"/><Relationship Id="rId222" Type="http://schemas.openxmlformats.org/officeDocument/2006/relationships/hyperlink" Target="http://www.truity.com/career-profile/physician-or-surgeon" TargetMode="External"/><Relationship Id="rId243" Type="http://schemas.openxmlformats.org/officeDocument/2006/relationships/hyperlink" Target="http://www.truity.com/career-profile/social-scientist" TargetMode="External"/><Relationship Id="rId264" Type="http://schemas.openxmlformats.org/officeDocument/2006/relationships/hyperlink" Target="http://www.truity.com/career-profile/chemist-or-materials-scientist" TargetMode="External"/><Relationship Id="rId17" Type="http://schemas.openxmlformats.org/officeDocument/2006/relationships/hyperlink" Target="http://www.truity.com/career-profile/construction-manager" TargetMode="External"/><Relationship Id="rId38" Type="http://schemas.openxmlformats.org/officeDocument/2006/relationships/hyperlink" Target="http://www.truity.com/career-profile/teacher-elementary-middle-or-high-school" TargetMode="External"/><Relationship Id="rId59" Type="http://schemas.openxmlformats.org/officeDocument/2006/relationships/hyperlink" Target="http://www.truity.com/career-profile/teacher-elementary-middle-or-high-school" TargetMode="External"/><Relationship Id="rId103" Type="http://schemas.openxmlformats.org/officeDocument/2006/relationships/hyperlink" Target="http://www.truity.com/career-profile/actor" TargetMode="External"/><Relationship Id="rId124" Type="http://schemas.openxmlformats.org/officeDocument/2006/relationships/hyperlink" Target="http://www.truity.com/career-profile/mental-health-and-substance-abuse-social-worker" TargetMode="External"/><Relationship Id="rId70" Type="http://schemas.openxmlformats.org/officeDocument/2006/relationships/hyperlink" Target="http://www.truity.com/career-profile/financial-manager" TargetMode="External"/><Relationship Id="rId91" Type="http://schemas.openxmlformats.org/officeDocument/2006/relationships/hyperlink" Target="http://www.truity.com/career-profile/physician-or-surgeon" TargetMode="External"/><Relationship Id="rId145" Type="http://schemas.openxmlformats.org/officeDocument/2006/relationships/hyperlink" Target="http://www.truity.com/career-profile/software-engineer-or-computer-programmer" TargetMode="External"/><Relationship Id="rId166" Type="http://schemas.openxmlformats.org/officeDocument/2006/relationships/hyperlink" Target="http://www.truity.com/career-profile/pilot" TargetMode="External"/><Relationship Id="rId187" Type="http://schemas.openxmlformats.org/officeDocument/2006/relationships/hyperlink" Target="http://www.truity.com/career-profile/medical-assistant" TargetMode="External"/><Relationship Id="rId1" Type="http://schemas.openxmlformats.org/officeDocument/2006/relationships/hyperlink" Target="http://www.truity.com/career-profile/military" TargetMode="External"/><Relationship Id="rId212" Type="http://schemas.openxmlformats.org/officeDocument/2006/relationships/hyperlink" Target="http://www.truity.com/career-profile/electrical-engineer" TargetMode="External"/><Relationship Id="rId233" Type="http://schemas.openxmlformats.org/officeDocument/2006/relationships/hyperlink" Target="http://www.truity.com/career-profile/artist-animator-or-art-director" TargetMode="External"/><Relationship Id="rId254" Type="http://schemas.openxmlformats.org/officeDocument/2006/relationships/hyperlink" Target="http://www.truity.com/career-profile/artist-animator-or-art-director" TargetMode="External"/><Relationship Id="rId28" Type="http://schemas.openxmlformats.org/officeDocument/2006/relationships/hyperlink" Target="http://www.truity.com/career-profile/industrial-production-manager" TargetMode="External"/><Relationship Id="rId49" Type="http://schemas.openxmlformats.org/officeDocument/2006/relationships/hyperlink" Target="http://www.truity.com/career-profile/dental-hygienist" TargetMode="External"/><Relationship Id="rId114" Type="http://schemas.openxmlformats.org/officeDocument/2006/relationships/hyperlink" Target="http://www.truity.com/career-profile/dental-hygienist" TargetMode="External"/><Relationship Id="rId60" Type="http://schemas.openxmlformats.org/officeDocument/2006/relationships/hyperlink" Target="http://www.truity.com/career-profile/recreation-worker" TargetMode="External"/><Relationship Id="rId81" Type="http://schemas.openxmlformats.org/officeDocument/2006/relationships/hyperlink" Target="http://www.truity.com/career-profile/economist" TargetMode="External"/><Relationship Id="rId135" Type="http://schemas.openxmlformats.org/officeDocument/2006/relationships/hyperlink" Target="http://www.truity.com/career-profile/electrician" TargetMode="External"/><Relationship Id="rId156" Type="http://schemas.openxmlformats.org/officeDocument/2006/relationships/hyperlink" Target="http://www.truity.com/career-profile/mechanical-engineer" TargetMode="External"/><Relationship Id="rId177" Type="http://schemas.openxmlformats.org/officeDocument/2006/relationships/hyperlink" Target="http://www.truity.com/career-profile/child-care-worker" TargetMode="External"/><Relationship Id="rId198" Type="http://schemas.openxmlformats.org/officeDocument/2006/relationships/hyperlink" Target="http://www.truity.com/career-profile/computer-software-engineer" TargetMode="External"/><Relationship Id="rId202" Type="http://schemas.openxmlformats.org/officeDocument/2006/relationships/hyperlink" Target="http://www.truity.com/career-profile/farmer-or-rancher" TargetMode="External"/><Relationship Id="rId223" Type="http://schemas.openxmlformats.org/officeDocument/2006/relationships/hyperlink" Target="http://www.truity.com/career-profile/education-administrator" TargetMode="External"/><Relationship Id="rId244" Type="http://schemas.openxmlformats.org/officeDocument/2006/relationships/hyperlink" Target="http://www.truity.com/career-profile/physical-therapist" TargetMode="External"/><Relationship Id="rId18" Type="http://schemas.openxmlformats.org/officeDocument/2006/relationships/hyperlink" Target="http://www.truity.com/career-profile/electrician" TargetMode="External"/><Relationship Id="rId39" Type="http://schemas.openxmlformats.org/officeDocument/2006/relationships/hyperlink" Target="http://www.truity.com/career-profile/machinist" TargetMode="External"/><Relationship Id="rId265" Type="http://schemas.openxmlformats.org/officeDocument/2006/relationships/hyperlink" Target="http://www.truity.com/career-profile/market-researcher" TargetMode="External"/><Relationship Id="rId50" Type="http://schemas.openxmlformats.org/officeDocument/2006/relationships/hyperlink" Target="http://www.truity.com/career-profile/nurse" TargetMode="External"/><Relationship Id="rId104" Type="http://schemas.openxmlformats.org/officeDocument/2006/relationships/hyperlink" Target="http://www.truity.com/career-profile/photographer" TargetMode="External"/><Relationship Id="rId125" Type="http://schemas.openxmlformats.org/officeDocument/2006/relationships/hyperlink" Target="http://www.truity.com/career-profile/preschool-teacher" TargetMode="External"/><Relationship Id="rId146" Type="http://schemas.openxmlformats.org/officeDocument/2006/relationships/hyperlink" Target="http://www.truity.com/career-profile/engineering-technician" TargetMode="External"/><Relationship Id="rId167" Type="http://schemas.openxmlformats.org/officeDocument/2006/relationships/hyperlink" Target="http://www.truity.com/career-profile/machinist" TargetMode="External"/><Relationship Id="rId188" Type="http://schemas.openxmlformats.org/officeDocument/2006/relationships/hyperlink" Target="http://www.truity.com/career-profile/dietitian-or-nutritionist" TargetMode="External"/><Relationship Id="rId71" Type="http://schemas.openxmlformats.org/officeDocument/2006/relationships/hyperlink" Target="http://www.truity.com/career-profile/insurance-agent" TargetMode="External"/><Relationship Id="rId92" Type="http://schemas.openxmlformats.org/officeDocument/2006/relationships/hyperlink" Target="http://www.truity.com/career-profile/health-services-manager" TargetMode="External"/><Relationship Id="rId213" Type="http://schemas.openxmlformats.org/officeDocument/2006/relationships/hyperlink" Target="http://www.truity.com/career-profile/chemist-or-materials-scientist" TargetMode="External"/><Relationship Id="rId234" Type="http://schemas.openxmlformats.org/officeDocument/2006/relationships/hyperlink" Target="http://www.truity.com/career-profile/graphic-designer" TargetMode="External"/><Relationship Id="rId2" Type="http://schemas.openxmlformats.org/officeDocument/2006/relationships/hyperlink" Target="http://www.truity.com/career-profile/police-officer-or-detective" TargetMode="External"/><Relationship Id="rId29" Type="http://schemas.openxmlformats.org/officeDocument/2006/relationships/hyperlink" Target="http://www.truity.com/career-profile/military" TargetMode="External"/><Relationship Id="rId255" Type="http://schemas.openxmlformats.org/officeDocument/2006/relationships/hyperlink" Target="http://www.truity.com/career-profile/artist-animator-or-art-director" TargetMode="External"/><Relationship Id="rId40" Type="http://schemas.openxmlformats.org/officeDocument/2006/relationships/hyperlink" Target="http://www.truity.com/career-profile/carpenter" TargetMode="External"/><Relationship Id="rId115" Type="http://schemas.openxmlformats.org/officeDocument/2006/relationships/hyperlink" Target="http://www.truity.com/career-profile/child-care-worker" TargetMode="External"/><Relationship Id="rId136" Type="http://schemas.openxmlformats.org/officeDocument/2006/relationships/hyperlink" Target="http://www.truity.com/career-profile/auto-mechanic" TargetMode="External"/><Relationship Id="rId157" Type="http://schemas.openxmlformats.org/officeDocument/2006/relationships/hyperlink" Target="http://www.truity.com/career-profile/computer-systems-analyst" TargetMode="External"/><Relationship Id="rId178" Type="http://schemas.openxmlformats.org/officeDocument/2006/relationships/hyperlink" Target="http://www.truity.com/career-profile/server-host-or-bartender" TargetMode="External"/><Relationship Id="rId61" Type="http://schemas.openxmlformats.org/officeDocument/2006/relationships/hyperlink" Target="http://www.truity.com/career-profile/hairdresser-esthetician-or-cosmetologist" TargetMode="External"/><Relationship Id="rId82" Type="http://schemas.openxmlformats.org/officeDocument/2006/relationships/hyperlink" Target="http://www.truity.com/career-profile/social-scientist" TargetMode="External"/><Relationship Id="rId199" Type="http://schemas.openxmlformats.org/officeDocument/2006/relationships/hyperlink" Target="http://www.truity.com/career-profile/computer-programmer" TargetMode="External"/><Relationship Id="rId203" Type="http://schemas.openxmlformats.org/officeDocument/2006/relationships/hyperlink" Target="http://www.truity.com/career-profile/pilot" TargetMode="External"/><Relationship Id="rId19" Type="http://schemas.openxmlformats.org/officeDocument/2006/relationships/hyperlink" Target="http://www.truity.com/career-profile/engineering-technician" TargetMode="External"/><Relationship Id="rId224" Type="http://schemas.openxmlformats.org/officeDocument/2006/relationships/hyperlink" Target="http://www.truity.com/career-profile/teacher-elementary-middle-or-high-school" TargetMode="External"/><Relationship Id="rId245" Type="http://schemas.openxmlformats.org/officeDocument/2006/relationships/hyperlink" Target="http://www.truity.com/career-profile/child-care-worker" TargetMode="External"/><Relationship Id="rId266" Type="http://schemas.openxmlformats.org/officeDocument/2006/relationships/hyperlink" Target="http://www.truity.com/career-profile/psychologist" TargetMode="External"/><Relationship Id="rId30" Type="http://schemas.openxmlformats.org/officeDocument/2006/relationships/hyperlink" Target="http://www.truity.com/career-profile/police-officer-or-detective" TargetMode="External"/><Relationship Id="rId105" Type="http://schemas.openxmlformats.org/officeDocument/2006/relationships/hyperlink" Target="http://www.truity.com/career-profile/writer-or-author" TargetMode="External"/><Relationship Id="rId126" Type="http://schemas.openxmlformats.org/officeDocument/2006/relationships/hyperlink" Target="http://www.truity.com/career-profile/special-education-teacher" TargetMode="External"/><Relationship Id="rId147" Type="http://schemas.openxmlformats.org/officeDocument/2006/relationships/hyperlink" Target="http://www.truity.com/career-profile/engineer" TargetMode="External"/><Relationship Id="rId168" Type="http://schemas.openxmlformats.org/officeDocument/2006/relationships/hyperlink" Target="http://www.truity.com/career-profile/auto-mechanic" TargetMode="External"/><Relationship Id="rId51" Type="http://schemas.openxmlformats.org/officeDocument/2006/relationships/hyperlink" Target="http://www.truity.com/career-profile/dental-assistant" TargetMode="External"/><Relationship Id="rId72" Type="http://schemas.openxmlformats.org/officeDocument/2006/relationships/hyperlink" Target="http://www.truity.com/career-profile/writer-or-author" TargetMode="External"/><Relationship Id="rId93" Type="http://schemas.openxmlformats.org/officeDocument/2006/relationships/hyperlink" Target="http://www.truity.com/career-profile/biomedical-engineer" TargetMode="External"/><Relationship Id="rId189" Type="http://schemas.openxmlformats.org/officeDocument/2006/relationships/hyperlink" Target="http://www.truity.com/career-profile/preschool-teacher" TargetMode="External"/><Relationship Id="rId3" Type="http://schemas.openxmlformats.org/officeDocument/2006/relationships/hyperlink" Target="http://www.truity.com/career-profile/materials-engineer" TargetMode="External"/><Relationship Id="rId214" Type="http://schemas.openxmlformats.org/officeDocument/2006/relationships/hyperlink" Target="http://www.truity.com/career-profile/social-scientist" TargetMode="External"/><Relationship Id="rId235" Type="http://schemas.openxmlformats.org/officeDocument/2006/relationships/hyperlink" Target="http://www.truity.com/career-profile/writer-or-author" TargetMode="External"/><Relationship Id="rId256" Type="http://schemas.openxmlformats.org/officeDocument/2006/relationships/hyperlink" Target="http://www.truity.com/career-profile/physician-assistant" TargetMode="External"/><Relationship Id="rId116" Type="http://schemas.openxmlformats.org/officeDocument/2006/relationships/hyperlink" Target="http://www.truity.com/career-profile/preschool-teacher" TargetMode="External"/><Relationship Id="rId137" Type="http://schemas.openxmlformats.org/officeDocument/2006/relationships/hyperlink" Target="http://www.truity.com/career-profile/industrial-production-manager" TargetMode="External"/><Relationship Id="rId158" Type="http://schemas.openxmlformats.org/officeDocument/2006/relationships/hyperlink" Target="http://www.truity.com/career-profile/chemical-engineer" TargetMode="External"/><Relationship Id="rId20" Type="http://schemas.openxmlformats.org/officeDocument/2006/relationships/hyperlink" Target="http://www.truity.com/career-profile/auto-mechanic" TargetMode="External"/><Relationship Id="rId41" Type="http://schemas.openxmlformats.org/officeDocument/2006/relationships/hyperlink" Target="http://www.truity.com/career-profile/electrician" TargetMode="External"/><Relationship Id="rId62" Type="http://schemas.openxmlformats.org/officeDocument/2006/relationships/hyperlink" Target="http://www.truity.com/career-profile/retail-salesperson" TargetMode="External"/><Relationship Id="rId83" Type="http://schemas.openxmlformats.org/officeDocument/2006/relationships/hyperlink" Target="http://www.truity.com/career-profile/top-executive" TargetMode="External"/><Relationship Id="rId179" Type="http://schemas.openxmlformats.org/officeDocument/2006/relationships/hyperlink" Target="http://www.truity.com/career-profile/hairdresser-esthetician-or-cosmetologist" TargetMode="External"/><Relationship Id="rId190" Type="http://schemas.openxmlformats.org/officeDocument/2006/relationships/hyperlink" Target="http://www.truity.com/career-profile/teacher-elementary-middle-or-high-school" TargetMode="External"/><Relationship Id="rId204" Type="http://schemas.openxmlformats.org/officeDocument/2006/relationships/hyperlink" Target="http://www.truity.com/career-profile/securities-broker" TargetMode="External"/><Relationship Id="rId225" Type="http://schemas.openxmlformats.org/officeDocument/2006/relationships/hyperlink" Target="http://www.truity.com/career-profile/physician-or-surgeon" TargetMode="External"/><Relationship Id="rId246" Type="http://schemas.openxmlformats.org/officeDocument/2006/relationships/hyperlink" Target="http://www.truity.com/career-profile/mental-health-and-substance-abuse-social-worker" TargetMode="External"/><Relationship Id="rId267" Type="http://schemas.openxmlformats.org/officeDocument/2006/relationships/printerSettings" Target="../printerSettings/printerSettings8.bin"/><Relationship Id="rId106" Type="http://schemas.openxmlformats.org/officeDocument/2006/relationships/hyperlink" Target="http://www.truity.com/career-profile/musician-or-singer" TargetMode="External"/><Relationship Id="rId127" Type="http://schemas.openxmlformats.org/officeDocument/2006/relationships/hyperlink" Target="http://www.truity.com/career-profile/receptionist" TargetMode="External"/><Relationship Id="rId10" Type="http://schemas.openxmlformats.org/officeDocument/2006/relationships/hyperlink" Target="http://www.truity.com/career-profile/accountant-or-auditor" TargetMode="External"/><Relationship Id="rId31" Type="http://schemas.openxmlformats.org/officeDocument/2006/relationships/hyperlink" Target="http://www.truity.com/career-profile/firefighter" TargetMode="External"/><Relationship Id="rId52" Type="http://schemas.openxmlformats.org/officeDocument/2006/relationships/hyperlink" Target="http://www.truity.com/career-profile/optometrist" TargetMode="External"/><Relationship Id="rId73" Type="http://schemas.openxmlformats.org/officeDocument/2006/relationships/hyperlink" Target="http://www.truity.com/career-profile/artist-animator-or-art-director" TargetMode="External"/><Relationship Id="rId94" Type="http://schemas.openxmlformats.org/officeDocument/2006/relationships/hyperlink" Target="http://www.truity.com/career-profile/biological-scientist" TargetMode="External"/><Relationship Id="rId148" Type="http://schemas.openxmlformats.org/officeDocument/2006/relationships/hyperlink" Target="http://www.truity.com/career-profile/engineer" TargetMode="External"/><Relationship Id="rId169" Type="http://schemas.openxmlformats.org/officeDocument/2006/relationships/hyperlink" Target="http://www.truity.com/career-profile/industrial-production-manager" TargetMode="External"/><Relationship Id="rId4" Type="http://schemas.openxmlformats.org/officeDocument/2006/relationships/hyperlink" Target="http://www.truity.com/career-profile/electrician" TargetMode="External"/><Relationship Id="rId180" Type="http://schemas.openxmlformats.org/officeDocument/2006/relationships/hyperlink" Target="http://www.truity.com/career-profile/artist-animator-or-art-director" TargetMode="External"/><Relationship Id="rId215" Type="http://schemas.openxmlformats.org/officeDocument/2006/relationships/hyperlink" Target="http://www.truity.com/career-profile/economist" TargetMode="External"/><Relationship Id="rId236" Type="http://schemas.openxmlformats.org/officeDocument/2006/relationships/hyperlink" Target="http://www.truity.com/career-profile/musician-or-singer" TargetMode="External"/><Relationship Id="rId257" Type="http://schemas.openxmlformats.org/officeDocument/2006/relationships/hyperlink" Target="http://www.truity.com/career-profile/medical-assistant" TargetMode="External"/><Relationship Id="rId42" Type="http://schemas.openxmlformats.org/officeDocument/2006/relationships/hyperlink" Target="http://www.truity.com/career-profile/police-officer-or-detective" TargetMode="External"/><Relationship Id="rId84" Type="http://schemas.openxmlformats.org/officeDocument/2006/relationships/hyperlink" Target="http://www.truity.com/career-profile/sales-manager" TargetMode="External"/><Relationship Id="rId138" Type="http://schemas.openxmlformats.org/officeDocument/2006/relationships/hyperlink" Target="http://www.truity.com/career-profile/accountant-auditor" TargetMode="External"/><Relationship Id="rId191" Type="http://schemas.openxmlformats.org/officeDocument/2006/relationships/hyperlink" Target="http://www.truity.com/career-profile/library-technician" TargetMode="External"/><Relationship Id="rId205" Type="http://schemas.openxmlformats.org/officeDocument/2006/relationships/hyperlink" Target="http://www.truity.com/career-profile/attorney" TargetMode="External"/><Relationship Id="rId247" Type="http://schemas.openxmlformats.org/officeDocument/2006/relationships/hyperlink" Target="http://www.truity.com/career-profile/nursing-ai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tabSelected="1" view="pageBreakPreview" topLeftCell="A7" zoomScale="90" zoomScaleNormal="85" zoomScaleSheetLayoutView="90" workbookViewId="0">
      <selection activeCell="D3" sqref="D3"/>
    </sheetView>
  </sheetViews>
  <sheetFormatPr defaultColWidth="8.875" defaultRowHeight="14.25"/>
  <cols>
    <col min="1" max="1" width="5.625" style="83" customWidth="1"/>
    <col min="2" max="2" width="36.375" style="83" customWidth="1"/>
    <col min="3" max="3" width="26.25" style="83" customWidth="1"/>
    <col min="4" max="4" width="28" style="83" customWidth="1"/>
    <col min="5" max="5" width="29.25" style="83" customWidth="1"/>
    <col min="6" max="6" width="5" style="107" customWidth="1"/>
    <col min="7" max="7" width="12" style="1" hidden="1" customWidth="1"/>
    <col min="8" max="10" width="8.875" style="1" hidden="1" customWidth="1"/>
    <col min="11" max="11" width="8.875" style="81" hidden="1" customWidth="1"/>
    <col min="12" max="12" width="24.125" style="1" hidden="1" customWidth="1"/>
    <col min="13" max="16" width="8.875" style="1" hidden="1" customWidth="1"/>
    <col min="17" max="18" width="8.875" style="1" customWidth="1"/>
    <col min="19" max="16384" width="8.875" style="1"/>
  </cols>
  <sheetData>
    <row r="1" spans="1:11" ht="45" customHeight="1">
      <c r="A1" s="254" t="s">
        <v>0</v>
      </c>
      <c r="B1" s="255"/>
      <c r="C1" s="259" t="s">
        <v>902</v>
      </c>
      <c r="D1" s="260"/>
      <c r="E1" s="250"/>
      <c r="F1" s="251"/>
    </row>
    <row r="2" spans="1:11" ht="45" customHeight="1" thickBot="1">
      <c r="A2" s="256"/>
      <c r="B2" s="257"/>
      <c r="C2" s="257" t="s">
        <v>9</v>
      </c>
      <c r="D2" s="261"/>
      <c r="E2" s="252"/>
      <c r="F2" s="253"/>
    </row>
    <row r="3" spans="1:11" ht="29.45" customHeight="1">
      <c r="A3" s="266" t="s">
        <v>2</v>
      </c>
      <c r="B3" s="86" t="s">
        <v>903</v>
      </c>
      <c r="C3" s="95"/>
      <c r="D3" s="95" t="s">
        <v>904</v>
      </c>
      <c r="E3" s="2" t="s">
        <v>901</v>
      </c>
      <c r="F3" s="263" t="s">
        <v>1</v>
      </c>
    </row>
    <row r="4" spans="1:11" ht="29.45" customHeight="1">
      <c r="A4" s="267"/>
      <c r="B4" s="87" t="s">
        <v>4</v>
      </c>
      <c r="C4" s="96"/>
      <c r="D4" s="96"/>
      <c r="E4" s="3" t="s">
        <v>3</v>
      </c>
      <c r="F4" s="264"/>
    </row>
    <row r="5" spans="1:11" ht="29.45" customHeight="1">
      <c r="A5" s="267"/>
      <c r="B5" s="82" t="s">
        <v>376</v>
      </c>
      <c r="C5" s="97"/>
      <c r="D5" s="97"/>
      <c r="E5" s="3" t="s">
        <v>7</v>
      </c>
      <c r="F5" s="264"/>
    </row>
    <row r="6" spans="1:11" ht="29.45" customHeight="1">
      <c r="A6" s="267"/>
      <c r="B6" s="82" t="s">
        <v>377</v>
      </c>
      <c r="C6" s="97"/>
      <c r="D6" s="97"/>
      <c r="E6" s="3" t="s">
        <v>8</v>
      </c>
      <c r="F6" s="264"/>
    </row>
    <row r="7" spans="1:11" ht="29.45" customHeight="1" thickBot="1">
      <c r="A7" s="268"/>
      <c r="B7" s="98" t="s">
        <v>5</v>
      </c>
      <c r="C7" s="99"/>
      <c r="D7" s="99"/>
      <c r="E7" s="100" t="s">
        <v>6</v>
      </c>
      <c r="F7" s="265"/>
    </row>
    <row r="9" spans="1:11" s="122" customFormat="1" ht="30" customHeight="1">
      <c r="A9" s="120"/>
      <c r="B9" s="120"/>
      <c r="C9" s="120"/>
      <c r="D9" s="120"/>
      <c r="E9" s="120" t="s">
        <v>458</v>
      </c>
      <c r="F9" s="106">
        <v>-1</v>
      </c>
      <c r="K9" s="123"/>
    </row>
    <row r="10" spans="1:11" ht="15">
      <c r="E10" s="4" t="s">
        <v>10</v>
      </c>
    </row>
    <row r="11" spans="1:11" ht="21.6" customHeight="1">
      <c r="E11" s="84" t="str">
        <f>'Decode MBTI'!I10</f>
        <v>ISTJ</v>
      </c>
    </row>
    <row r="12" spans="1:11">
      <c r="B12" s="269" t="str">
        <f>IF(E11="","",+INDEX(MBTI!Q:S,+MATCH(E11,MBTI!S:S,FALSE),1))</f>
        <v xml:space="preserve">او آرام، جدي و با دقت به موفقيت دست مي يابد. اهل عمل، علاقمند به حقيقت، واقع گرا و پاسخگوست و به شکل منطقي تصميم مي گيرد که چه کاري بايد انجام شود. صرفنظر از حواس پرتي، از اينکه در خانه، کار و زندگي همه چيز با نظم و سازماندهي انجام بگيرد خشنود مي شود. او براي سنتها و وظيفه شناسي ارزش قائل است. </v>
      </c>
      <c r="C12" s="269"/>
      <c r="D12" s="269"/>
      <c r="E12" s="269"/>
    </row>
    <row r="13" spans="1:11">
      <c r="B13" s="269"/>
      <c r="C13" s="269"/>
      <c r="D13" s="269"/>
      <c r="E13" s="269"/>
    </row>
    <row r="14" spans="1:11">
      <c r="B14" s="269"/>
      <c r="C14" s="269"/>
      <c r="D14" s="269"/>
      <c r="E14" s="269"/>
    </row>
    <row r="15" spans="1:11">
      <c r="B15" s="270"/>
      <c r="C15" s="270"/>
      <c r="D15" s="270"/>
      <c r="E15" s="270"/>
    </row>
    <row r="16" spans="1:11" ht="15">
      <c r="B16" s="258" t="s">
        <v>379</v>
      </c>
      <c r="C16" s="258"/>
      <c r="D16" s="258"/>
      <c r="E16" s="258"/>
      <c r="F16" s="258"/>
    </row>
    <row r="17" spans="1:11" ht="33" customHeight="1">
      <c r="B17" s="245" t="str">
        <f>IF(E11="","",+INDEX(MBTI!K:N,+MATCH(J17,MBTI!N:N,FALSE),1))</f>
        <v>مشاغل گروه آموزش:  معلم دبیرستان - مدیر مدرسه - کتابدار- مسئول بایگانی</v>
      </c>
      <c r="C17" s="246"/>
      <c r="D17" s="246"/>
      <c r="E17" s="247"/>
      <c r="F17" s="108">
        <v>1</v>
      </c>
      <c r="J17" s="1" t="str">
        <f>CONCATENATE(E11,F17)</f>
        <v>ISTJ1</v>
      </c>
    </row>
    <row r="18" spans="1:11" ht="33" customHeight="1">
      <c r="B18" s="245" t="str">
        <f>IF(E11="","",+INDEX(MBTI!K:N,+MATCH(J18,MBTI!N:N,FALSE),1))</f>
        <v>مشاغل گروه تجارت و بازرگانی: حسابدار- حسابرس- مدیر- کارشناس بیمه</v>
      </c>
      <c r="C18" s="246"/>
      <c r="D18" s="246"/>
      <c r="E18" s="247"/>
      <c r="F18" s="108">
        <v>2</v>
      </c>
      <c r="J18" s="1" t="str">
        <f>CONCATENATE(E11,F18)</f>
        <v>ISTJ2</v>
      </c>
    </row>
    <row r="19" spans="1:11" ht="33" customHeight="1">
      <c r="B19" s="245" t="str">
        <f>IF(E11="","",+INDEX(MBTI!K:N,+MATCH(J19,MBTI!N:N,FALSE),1))</f>
        <v>مشاغل گروه سرویس و خدمات:  پلیس نیروی انتظامی- آتش نشان- ناخدای کشتی- خلبان- کارشناس مراقبت پرواز- مامور گمرک</v>
      </c>
      <c r="C19" s="246"/>
      <c r="D19" s="246"/>
      <c r="E19" s="247"/>
      <c r="F19" s="108">
        <v>3</v>
      </c>
      <c r="J19" s="1" t="str">
        <f>CONCATENATE(E11,F19)</f>
        <v>ISTJ3</v>
      </c>
    </row>
    <row r="20" spans="1:11" ht="33" customHeight="1">
      <c r="B20" s="245" t="str">
        <f>IF(E11="","",+INDEX(MBTI!K:N,+MATCH(J20,MBTI!N:N,FALSE),1))</f>
        <v>مشاغل گروه فنی تکنولوژی: مهندس الکترونیک- مهندس مکانیک- برق کار- مکانیک خودرو- برنامه نویس- کارشناس سخت افزار- تحلیل گر و طراح نرم افزار - زمین شناس- هوا شناس- مکانیک هواپیما</v>
      </c>
      <c r="C20" s="246"/>
      <c r="D20" s="246"/>
      <c r="E20" s="247"/>
      <c r="F20" s="108">
        <v>4</v>
      </c>
      <c r="J20" s="1" t="str">
        <f>CONCATENATE(E11,F20)</f>
        <v>ISTJ4</v>
      </c>
    </row>
    <row r="21" spans="1:11" ht="33" customHeight="1">
      <c r="B21" s="245" t="str">
        <f>IF(E11="","",+INDEX(MBTI!K:N,+MATCH(J21,MBTI!N:N,FALSE),1))</f>
        <v>مشاغل گروه پزشکی و مراقبتهای بهداشتی:  داندان پزشک- دامپزشک- جراح - داروساز- پرستار- کارشناس آزمایشگاه - بینایی سنج- متخصص شنوائی- متخصص گفتار درمانی- کارشناس مدارک پزشکی</v>
      </c>
      <c r="C21" s="246"/>
      <c r="D21" s="246"/>
      <c r="E21" s="247"/>
      <c r="F21" s="108">
        <v>5</v>
      </c>
      <c r="J21" s="1" t="str">
        <f>CONCATENATE(E11,F21)</f>
        <v>ISTJ5</v>
      </c>
    </row>
    <row r="22" spans="1:11" ht="33" customHeight="1">
      <c r="B22" s="245" t="str">
        <f>IF(E11="","",+INDEX(MBTI!K:N,+MATCH(J22,MBTI!N:N,FALSE),1))</f>
        <v>-</v>
      </c>
      <c r="C22" s="246"/>
      <c r="D22" s="246"/>
      <c r="E22" s="247"/>
      <c r="F22" s="108">
        <v>6</v>
      </c>
      <c r="J22" s="1" t="str">
        <f>CONCATENATE(E11,F22)</f>
        <v>ISTJ6</v>
      </c>
    </row>
    <row r="23" spans="1:11" s="122" customFormat="1" ht="30" customHeight="1">
      <c r="A23" s="120"/>
      <c r="B23" s="124"/>
      <c r="C23" s="124"/>
      <c r="D23" s="124"/>
      <c r="E23" s="120" t="s">
        <v>457</v>
      </c>
      <c r="F23" s="106">
        <v>-2</v>
      </c>
      <c r="K23" s="123"/>
    </row>
    <row r="24" spans="1:11">
      <c r="B24" s="90"/>
      <c r="C24" s="90"/>
      <c r="D24" s="90"/>
      <c r="E24" s="90"/>
    </row>
    <row r="25" spans="1:11">
      <c r="B25" s="90"/>
      <c r="C25" s="90"/>
      <c r="D25" s="90"/>
      <c r="E25" s="90"/>
    </row>
    <row r="26" spans="1:11">
      <c r="B26" s="90"/>
      <c r="C26" s="90"/>
      <c r="D26" s="90"/>
      <c r="E26" s="90"/>
    </row>
    <row r="27" spans="1:11">
      <c r="B27" s="90"/>
      <c r="C27" s="90"/>
      <c r="D27" s="90"/>
      <c r="E27" s="90"/>
    </row>
    <row r="28" spans="1:11">
      <c r="B28" s="90"/>
      <c r="C28" s="90"/>
      <c r="D28" s="90"/>
      <c r="E28" s="90"/>
    </row>
    <row r="29" spans="1:11">
      <c r="B29" s="90"/>
      <c r="C29" s="90"/>
      <c r="D29" s="90"/>
      <c r="E29" s="90"/>
    </row>
    <row r="30" spans="1:11">
      <c r="B30" s="90"/>
      <c r="C30" s="90"/>
      <c r="D30" s="90"/>
      <c r="E30" s="90"/>
    </row>
    <row r="31" spans="1:11">
      <c r="B31" s="90"/>
      <c r="C31" s="90"/>
      <c r="D31" s="90"/>
      <c r="E31" s="90"/>
    </row>
    <row r="32" spans="1:11">
      <c r="B32" s="90"/>
      <c r="C32" s="90"/>
      <c r="D32" s="90"/>
      <c r="E32" s="90"/>
    </row>
    <row r="33" spans="2:6">
      <c r="B33" s="90"/>
      <c r="C33" s="90"/>
      <c r="D33" s="90"/>
      <c r="E33" s="90"/>
    </row>
    <row r="34" spans="2:6">
      <c r="B34" s="90"/>
      <c r="C34" s="90"/>
      <c r="D34" s="90"/>
      <c r="E34" s="90"/>
    </row>
    <row r="35" spans="2:6">
      <c r="B35" s="90"/>
      <c r="C35" s="90"/>
      <c r="D35" s="90"/>
      <c r="E35" s="90"/>
    </row>
    <row r="36" spans="2:6">
      <c r="B36" s="90"/>
      <c r="C36" s="90"/>
      <c r="D36" s="90"/>
      <c r="E36" s="90"/>
    </row>
    <row r="37" spans="2:6">
      <c r="B37" s="90"/>
      <c r="C37" s="90"/>
      <c r="D37" s="90"/>
      <c r="E37" s="90"/>
    </row>
    <row r="38" spans="2:6">
      <c r="B38" s="90"/>
      <c r="C38" s="90"/>
      <c r="D38" s="90"/>
      <c r="E38" s="90"/>
    </row>
    <row r="39" spans="2:6">
      <c r="B39" s="90"/>
      <c r="C39" s="90"/>
      <c r="D39" s="90"/>
      <c r="E39" s="90"/>
    </row>
    <row r="40" spans="2:6">
      <c r="B40" s="90"/>
      <c r="C40" s="90"/>
      <c r="D40" s="90"/>
      <c r="E40" s="90"/>
    </row>
    <row r="41" spans="2:6">
      <c r="B41" s="90"/>
      <c r="C41" s="90"/>
      <c r="D41" s="90"/>
      <c r="E41" s="90"/>
    </row>
    <row r="42" spans="2:6">
      <c r="B42" s="90"/>
      <c r="C42" s="90"/>
      <c r="D42" s="90"/>
      <c r="E42" s="90"/>
    </row>
    <row r="43" spans="2:6">
      <c r="B43" s="90"/>
      <c r="C43" s="90"/>
      <c r="D43" s="90"/>
      <c r="E43" s="90"/>
    </row>
    <row r="44" spans="2:6" ht="16.149999999999999" customHeight="1">
      <c r="B44" s="90"/>
      <c r="C44" s="248" t="s">
        <v>453</v>
      </c>
      <c r="D44" s="248"/>
      <c r="E44" s="248"/>
    </row>
    <row r="45" spans="2:6" ht="18" customHeight="1">
      <c r="B45" s="90"/>
      <c r="C45" s="90"/>
      <c r="D45" s="193">
        <f>'Result  E.Q'!AI5</f>
        <v>29</v>
      </c>
      <c r="E45" s="194" t="str">
        <f>'Result  E.Q'!AH5</f>
        <v>خوشبینی</v>
      </c>
      <c r="F45" s="262" t="s">
        <v>216</v>
      </c>
    </row>
    <row r="46" spans="2:6" ht="18" customHeight="1">
      <c r="B46" s="90"/>
      <c r="C46" s="90"/>
      <c r="D46" s="193">
        <f>'Result  E.Q'!AI6</f>
        <v>29</v>
      </c>
      <c r="E46" s="194" t="str">
        <f>'Result  E.Q'!AH6</f>
        <v>مسئولیت پذیری</v>
      </c>
      <c r="F46" s="262"/>
    </row>
    <row r="47" spans="2:6" ht="18" customHeight="1">
      <c r="B47" s="90"/>
      <c r="C47" s="90"/>
      <c r="D47" s="193">
        <f>'Result  E.Q'!AI7</f>
        <v>24</v>
      </c>
      <c r="E47" s="194" t="str">
        <f>'Result  E.Q'!AH7</f>
        <v>تحمل فشار</v>
      </c>
      <c r="F47" s="281" t="s">
        <v>217</v>
      </c>
    </row>
    <row r="48" spans="2:6" ht="18" customHeight="1">
      <c r="B48" s="90"/>
      <c r="C48" s="90"/>
      <c r="D48" s="193">
        <f>'Result  E.Q'!AI8</f>
        <v>18</v>
      </c>
      <c r="E48" s="194" t="str">
        <f>'Result  E.Q'!AH8</f>
        <v>خود ابرازگری</v>
      </c>
      <c r="F48" s="281"/>
    </row>
    <row r="49" spans="1:11" ht="18" customHeight="1">
      <c r="B49" s="115"/>
      <c r="C49" s="115"/>
      <c r="D49" s="116"/>
      <c r="E49" s="117"/>
      <c r="F49" s="118"/>
    </row>
    <row r="50" spans="1:11" ht="18" customHeight="1">
      <c r="B50" s="115"/>
      <c r="C50" s="115"/>
      <c r="D50" s="116"/>
      <c r="E50" s="117"/>
      <c r="F50" s="119"/>
    </row>
    <row r="51" spans="1:11" ht="18" customHeight="1">
      <c r="B51" s="115"/>
      <c r="C51" s="115"/>
      <c r="D51" s="116"/>
      <c r="E51" s="117"/>
      <c r="F51" s="119"/>
    </row>
    <row r="52" spans="1:11" ht="18" customHeight="1">
      <c r="B52" s="115"/>
      <c r="C52" s="115"/>
      <c r="D52" s="116"/>
      <c r="E52" s="117"/>
      <c r="F52" s="118"/>
    </row>
    <row r="53" spans="1:11" ht="80.099999999999994" customHeight="1">
      <c r="B53" s="282" t="str">
        <f>INDEX('E.Q Disc.'!A2:B16,MATCH(E45,'E.Q Disc.'!A2:A16,FALSE),2)</f>
        <v xml:space="preserve">خوش بینی (Optimism)، مهارتی مبتنی بر انتظارات مثبت است که دیدگاه ما را نسبت به بهبود وضعیت آینده، محکم و خوش بین نگاه می دارد. به بیانی دیگر خوش بینی: توانایی زیرکانه نگاه کردن به زندگی و تقویت نگرشهای مثبت، حتی در صورت بروز بدبختی و احساسات منفی. افراد خوش بین باور دارند که وقایع خوب فراوانند و درازمدت هستند. وقایع بد محدود و موقتی یا گذرا هستند. </v>
      </c>
      <c r="C53" s="282"/>
      <c r="D53" s="282"/>
      <c r="E53" s="282"/>
      <c r="F53" s="191" t="s">
        <v>216</v>
      </c>
    </row>
    <row r="54" spans="1:11" ht="80.099999999999994" customHeight="1">
      <c r="B54" s="282" t="str">
        <f>INDEX('E.Q Disc.'!A2:B16,MATCH(E48,'E.Q Disc.'!A2:A16,FALSE),2)</f>
        <v xml:space="preserve">خود ابزاری (Assertiveness) توانایی ابراز احساسات، باورها و افکار صریح و دفاع از مهارت های سازنده و بر حق خود". بر این اساس شایستگی خودابرازی در آزمون EQ نوعی قدرت هیجانی است که به افراد اجازه می دهد با اعتماد کامل نسبت به خودشان، با دیگران وارد تعامل شده، اظهار نظر کنند که چه چیزهایی را دوست دارند و چه چیز را بیشتر می خواهند، از چه چیزی بیزارند و آن را نخواهند پذیرفت، و منتظر چه چیز هستند. </v>
      </c>
      <c r="C54" s="282"/>
      <c r="D54" s="282"/>
      <c r="E54" s="282"/>
      <c r="F54" s="192" t="s">
        <v>217</v>
      </c>
    </row>
    <row r="55" spans="1:11" ht="35.1" customHeight="1">
      <c r="B55" s="109"/>
      <c r="C55" s="109"/>
      <c r="D55" s="109"/>
      <c r="E55" s="109"/>
    </row>
    <row r="56" spans="1:11" ht="30" customHeight="1">
      <c r="A56" s="101"/>
      <c r="B56" s="101"/>
      <c r="C56" s="101"/>
      <c r="D56" s="249" t="s">
        <v>890</v>
      </c>
      <c r="E56" s="249"/>
      <c r="F56" s="140">
        <v>-3</v>
      </c>
    </row>
    <row r="57" spans="1:11" s="102" customFormat="1" ht="19.899999999999999" customHeight="1">
      <c r="A57" s="83"/>
      <c r="B57" s="83"/>
      <c r="C57" s="83"/>
      <c r="D57" s="83"/>
      <c r="E57" s="83" t="s">
        <v>891</v>
      </c>
      <c r="F57" s="1"/>
      <c r="K57" s="103"/>
    </row>
    <row r="58" spans="1:11" ht="27" customHeight="1">
      <c r="B58" s="177" t="str">
        <f ca="1">'BELBIN Test'!AO6</f>
        <v>CF  تکمیل کننده / تمام کننده</v>
      </c>
      <c r="C58" s="4" t="s">
        <v>892</v>
      </c>
      <c r="D58" s="178" t="str">
        <f ca="1">'BELBIN Test'!AO5</f>
        <v>IMP  اجرا کننده</v>
      </c>
      <c r="E58" s="4" t="s">
        <v>893</v>
      </c>
      <c r="F58" s="1"/>
    </row>
    <row r="59" spans="1:11" ht="21" customHeight="1">
      <c r="F59" s="1"/>
    </row>
    <row r="60" spans="1:11">
      <c r="B60" s="5" t="s">
        <v>894</v>
      </c>
      <c r="C60" s="283" t="s">
        <v>59</v>
      </c>
      <c r="D60" s="283"/>
      <c r="E60" s="5" t="s">
        <v>58</v>
      </c>
      <c r="F60" s="1"/>
    </row>
    <row r="61" spans="1:11" ht="66.75" customHeight="1">
      <c r="B61" s="85" t="str">
        <f ca="1">IF(E61="Error","Error",INDEX(Belbin!A:C,MATCH(E61,Belbin!C:C,FALSE),1))</f>
        <v>نسبتا غير قابل‌انعطاف. براي واكنش نشان دادن به احتمالات و امكانات جديد، كند عمل مي‌كند.</v>
      </c>
      <c r="C61" s="284" t="str">
        <f ca="1">IF(E61="Error","Error",INDEX(Belbin!A:C,MATCH(E61,Belbin!C:C,FALSE),2))</f>
        <v>منضبط، قابل‌اعتماد، محافظه‌كار و كار‌آمد. ايده‌ها را در عمل به اجرا در مي‌آورد.</v>
      </c>
      <c r="D61" s="284"/>
      <c r="E61" s="85" t="str">
        <f ca="1">D58</f>
        <v>IMP  اجرا کننده</v>
      </c>
      <c r="F61" s="1"/>
    </row>
    <row r="62" spans="1:11" ht="66" customHeight="1">
      <c r="B62" s="85" t="str">
        <f ca="1">IF(E62="Error","Error",INDEX(Belbin!A:C,MATCH(E62,Belbin!C:C,FALSE),1))</f>
        <v>بي‌جهت نگران است، نمي‌‌خواهد كار‌ها را به ديگران تفویض كند.</v>
      </c>
      <c r="C62" s="284" t="str">
        <f ca="1">IF(E62="Error","Error",INDEX(Belbin!A:C,MATCH(E62,Belbin!C:C,FALSE),2))</f>
        <v>دقيق، با‌وجدان، مشتاق و مضطرب. به دنبال اشتباهات و از قلم‌ افتادگي‌ها مي‌گردد، كار را سر موقع تحويل مي‌دهد.</v>
      </c>
      <c r="D62" s="284"/>
      <c r="E62" s="85" t="str">
        <f ca="1">B58</f>
        <v>CF  تکمیل کننده / تمام کننده</v>
      </c>
      <c r="F62" s="1"/>
    </row>
    <row r="63" spans="1:11" ht="30" customHeight="1">
      <c r="A63" s="101"/>
      <c r="B63" s="101"/>
      <c r="C63" s="101"/>
      <c r="D63" s="101"/>
      <c r="E63" s="120" t="s">
        <v>60</v>
      </c>
      <c r="F63" s="106">
        <v>-4</v>
      </c>
    </row>
    <row r="64" spans="1:11" ht="15.75">
      <c r="B64" s="112"/>
      <c r="C64" s="112" t="s">
        <v>61</v>
      </c>
      <c r="D64" s="112" t="s">
        <v>62</v>
      </c>
    </row>
    <row r="65" spans="1:12" ht="15.75">
      <c r="B65" s="113" t="s">
        <v>63</v>
      </c>
      <c r="C65" s="114"/>
      <c r="D65" s="114"/>
      <c r="J65" s="92" t="e">
        <f t="shared" ref="J65:J70" si="0">IF(OR(C65=6,D65=6,C65&gt;5),"",SUM((C65*100%)/(SUM($C$65:$C$70))))</f>
        <v>#DIV/0!</v>
      </c>
      <c r="K65" s="92" t="e">
        <f>IF(OR(D65=C65,D65&gt;C65),J65,((D65*100%)/C65)*J65)</f>
        <v>#DIV/0!</v>
      </c>
      <c r="L65" s="19" t="e">
        <f>SUM(K65*J65)</f>
        <v>#DIV/0!</v>
      </c>
    </row>
    <row r="66" spans="1:12" s="102" customFormat="1" ht="15.75">
      <c r="A66" s="83"/>
      <c r="B66" s="113" t="s">
        <v>64</v>
      </c>
      <c r="C66" s="114"/>
      <c r="D66" s="114"/>
      <c r="E66" s="83"/>
      <c r="F66" s="107"/>
      <c r="J66" s="92" t="e">
        <f t="shared" si="0"/>
        <v>#DIV/0!</v>
      </c>
      <c r="K66" s="92" t="e">
        <f t="shared" ref="K66:K70" si="1">IF(OR(D66=C66,D66&gt;C66),J66,((D66*100%)/C66)*J66)</f>
        <v>#DIV/0!</v>
      </c>
      <c r="L66" s="94" t="e">
        <f>SUM(K66*J66)</f>
        <v>#DIV/0!</v>
      </c>
    </row>
    <row r="67" spans="1:12" ht="15.75">
      <c r="B67" s="113" t="s">
        <v>67</v>
      </c>
      <c r="C67" s="114"/>
      <c r="D67" s="114"/>
      <c r="J67" s="92" t="e">
        <f t="shared" si="0"/>
        <v>#DIV/0!</v>
      </c>
      <c r="K67" s="92" t="e">
        <f t="shared" si="1"/>
        <v>#DIV/0!</v>
      </c>
      <c r="L67" s="94" t="e">
        <f t="shared" ref="L67:L70" si="2">SUM(K67*J67)</f>
        <v>#DIV/0!</v>
      </c>
    </row>
    <row r="68" spans="1:12" ht="15.75">
      <c r="B68" s="113" t="s">
        <v>66</v>
      </c>
      <c r="C68" s="114"/>
      <c r="D68" s="114"/>
      <c r="J68" s="92" t="e">
        <f t="shared" si="0"/>
        <v>#DIV/0!</v>
      </c>
      <c r="K68" s="92" t="e">
        <f t="shared" si="1"/>
        <v>#DIV/0!</v>
      </c>
      <c r="L68" s="94" t="e">
        <f t="shared" si="2"/>
        <v>#DIV/0!</v>
      </c>
    </row>
    <row r="69" spans="1:12" ht="15.75">
      <c r="B69" s="113" t="s">
        <v>65</v>
      </c>
      <c r="C69" s="114"/>
      <c r="D69" s="114"/>
      <c r="E69" s="110" t="s">
        <v>456</v>
      </c>
      <c r="J69" s="92" t="e">
        <f t="shared" si="0"/>
        <v>#DIV/0!</v>
      </c>
      <c r="K69" s="92" t="e">
        <f t="shared" si="1"/>
        <v>#DIV/0!</v>
      </c>
      <c r="L69" s="94" t="e">
        <f t="shared" si="2"/>
        <v>#DIV/0!</v>
      </c>
    </row>
    <row r="70" spans="1:12" ht="15.75">
      <c r="B70" s="113" t="s">
        <v>68</v>
      </c>
      <c r="C70" s="114"/>
      <c r="D70" s="114"/>
      <c r="E70" s="111" t="e">
        <f>K71</f>
        <v>#DIV/0!</v>
      </c>
      <c r="J70" s="92" t="e">
        <f t="shared" si="0"/>
        <v>#DIV/0!</v>
      </c>
      <c r="K70" s="92" t="e">
        <f t="shared" si="1"/>
        <v>#DIV/0!</v>
      </c>
      <c r="L70" s="94" t="e">
        <f t="shared" si="2"/>
        <v>#DIV/0!</v>
      </c>
    </row>
    <row r="71" spans="1:12">
      <c r="J71" s="91" t="e">
        <f>SUM(J65:J70)</f>
        <v>#DIV/0!</v>
      </c>
      <c r="K71" s="93" t="e">
        <f>SUM(K65:K70)</f>
        <v>#DIV/0!</v>
      </c>
      <c r="L71" s="94" t="e">
        <f>SUM(L65:L70)</f>
        <v>#DIV/0!</v>
      </c>
    </row>
    <row r="72" spans="1:12">
      <c r="J72" s="92"/>
      <c r="K72" s="92"/>
      <c r="L72" s="94"/>
    </row>
    <row r="73" spans="1:12">
      <c r="J73" s="92"/>
      <c r="K73" s="92"/>
      <c r="L73" s="94"/>
    </row>
    <row r="74" spans="1:12">
      <c r="J74" s="91"/>
      <c r="K74" s="93"/>
      <c r="L74" s="94"/>
    </row>
    <row r="96" spans="1:11" s="125" customFormat="1" ht="30" customHeight="1">
      <c r="A96" s="120"/>
      <c r="B96" s="120"/>
      <c r="C96" s="120"/>
      <c r="D96" s="120"/>
      <c r="E96" s="120" t="s">
        <v>459</v>
      </c>
      <c r="F96" s="106">
        <v>-5</v>
      </c>
      <c r="K96" s="126"/>
    </row>
    <row r="97" spans="1:11" ht="15">
      <c r="B97" s="280" t="s">
        <v>454</v>
      </c>
      <c r="C97" s="280"/>
      <c r="D97" s="280" t="s">
        <v>378</v>
      </c>
      <c r="E97" s="280"/>
    </row>
    <row r="98" spans="1:11">
      <c r="B98" s="271"/>
      <c r="C98" s="273"/>
      <c r="D98" s="271"/>
      <c r="E98" s="273"/>
    </row>
    <row r="99" spans="1:11" s="102" customFormat="1" ht="15.75">
      <c r="A99" s="83"/>
      <c r="B99" s="274"/>
      <c r="C99" s="276"/>
      <c r="D99" s="274"/>
      <c r="E99" s="276"/>
      <c r="F99" s="107"/>
      <c r="K99" s="103"/>
    </row>
    <row r="100" spans="1:11" ht="16.899999999999999" customHeight="1">
      <c r="B100" s="274"/>
      <c r="C100" s="276"/>
      <c r="D100" s="274"/>
      <c r="E100" s="276"/>
    </row>
    <row r="101" spans="1:11">
      <c r="B101" s="274"/>
      <c r="C101" s="276"/>
      <c r="D101" s="274"/>
      <c r="E101" s="276"/>
    </row>
    <row r="102" spans="1:11">
      <c r="B102" s="274"/>
      <c r="C102" s="276"/>
      <c r="D102" s="274"/>
      <c r="E102" s="276"/>
    </row>
    <row r="103" spans="1:11">
      <c r="B103" s="274"/>
      <c r="C103" s="276"/>
      <c r="D103" s="274"/>
      <c r="E103" s="276"/>
    </row>
    <row r="104" spans="1:11">
      <c r="B104" s="277"/>
      <c r="C104" s="279"/>
      <c r="D104" s="277"/>
      <c r="E104" s="279"/>
    </row>
    <row r="105" spans="1:11" ht="30" customHeight="1">
      <c r="A105" s="104"/>
      <c r="B105" s="104"/>
      <c r="C105" s="104"/>
      <c r="D105" s="104"/>
      <c r="E105" s="121" t="s">
        <v>455</v>
      </c>
      <c r="F105" s="106">
        <v>-6</v>
      </c>
    </row>
    <row r="106" spans="1:11">
      <c r="B106" s="271"/>
      <c r="C106" s="272"/>
      <c r="D106" s="272"/>
      <c r="E106" s="273"/>
    </row>
    <row r="107" spans="1:11">
      <c r="B107" s="274"/>
      <c r="C107" s="275"/>
      <c r="D107" s="275"/>
      <c r="E107" s="276"/>
    </row>
    <row r="108" spans="1:11" s="105" customFormat="1" ht="15.75">
      <c r="A108" s="83"/>
      <c r="B108" s="274"/>
      <c r="C108" s="275"/>
      <c r="D108" s="275"/>
      <c r="E108" s="276"/>
      <c r="F108" s="107"/>
    </row>
    <row r="109" spans="1:11">
      <c r="B109" s="274"/>
      <c r="C109" s="275"/>
      <c r="D109" s="275"/>
      <c r="E109" s="276"/>
    </row>
    <row r="110" spans="1:11">
      <c r="B110" s="274"/>
      <c r="C110" s="275"/>
      <c r="D110" s="275"/>
      <c r="E110" s="276"/>
    </row>
    <row r="111" spans="1:11">
      <c r="B111" s="274"/>
      <c r="C111" s="275"/>
      <c r="D111" s="275"/>
      <c r="E111" s="276"/>
    </row>
    <row r="112" spans="1:11">
      <c r="B112" s="277"/>
      <c r="C112" s="278"/>
      <c r="D112" s="278"/>
      <c r="E112" s="279"/>
    </row>
    <row r="114" spans="1:11" s="125" customFormat="1" ht="30" customHeight="1">
      <c r="A114" s="127"/>
      <c r="B114" s="127"/>
      <c r="C114" s="127"/>
      <c r="D114" s="127"/>
      <c r="E114" s="121" t="s">
        <v>460</v>
      </c>
      <c r="F114" s="106">
        <v>-7</v>
      </c>
      <c r="K114" s="126"/>
    </row>
  </sheetData>
  <sheetProtection selectLockedCells="1"/>
  <mergeCells count="42">
    <mergeCell ref="D102:E102"/>
    <mergeCell ref="D103:E103"/>
    <mergeCell ref="D104:E104"/>
    <mergeCell ref="F47:F48"/>
    <mergeCell ref="B53:E53"/>
    <mergeCell ref="B54:E54"/>
    <mergeCell ref="B97:C97"/>
    <mergeCell ref="C60:D60"/>
    <mergeCell ref="C61:D61"/>
    <mergeCell ref="C62:D62"/>
    <mergeCell ref="F3:F7"/>
    <mergeCell ref="A3:A7"/>
    <mergeCell ref="B12:E15"/>
    <mergeCell ref="B106:E112"/>
    <mergeCell ref="B103:C103"/>
    <mergeCell ref="B104:C104"/>
    <mergeCell ref="B98:C98"/>
    <mergeCell ref="B99:C99"/>
    <mergeCell ref="B100:C100"/>
    <mergeCell ref="B101:C101"/>
    <mergeCell ref="B102:C102"/>
    <mergeCell ref="D98:E98"/>
    <mergeCell ref="D99:E99"/>
    <mergeCell ref="D100:E100"/>
    <mergeCell ref="D97:E97"/>
    <mergeCell ref="D101:E101"/>
    <mergeCell ref="B22:E22"/>
    <mergeCell ref="C44:E44"/>
    <mergeCell ref="D56:E56"/>
    <mergeCell ref="E1:F1"/>
    <mergeCell ref="E2:F2"/>
    <mergeCell ref="A1:B1"/>
    <mergeCell ref="A2:B2"/>
    <mergeCell ref="B21:E21"/>
    <mergeCell ref="B16:F16"/>
    <mergeCell ref="B17:E17"/>
    <mergeCell ref="B18:E18"/>
    <mergeCell ref="B19:E19"/>
    <mergeCell ref="B20:E20"/>
    <mergeCell ref="C1:D1"/>
    <mergeCell ref="C2:D2"/>
    <mergeCell ref="F45:F46"/>
  </mergeCells>
  <conditionalFormatting sqref="B58">
    <cfRule type="cellIs" dxfId="9" priority="1" operator="equal">
      <formula>$D$56</formula>
    </cfRule>
  </conditionalFormatting>
  <pageMargins left="0" right="0" top="0" bottom="0" header="0" footer="0"/>
  <pageSetup paperSize="9" scale="70" orientation="portrait" horizontalDpi="4294967295" verticalDpi="4294967295" r:id="rId1"/>
  <rowBreaks count="2" manualBreakCount="2">
    <brk id="50" max="15" man="1"/>
    <brk id="93" max="15" man="1"/>
  </rowBreaks>
  <ignoredErrors>
    <ignoredError sqref="E11" unlockedFormula="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activeCell="E1" sqref="A1:E1048576"/>
    </sheetView>
  </sheetViews>
  <sheetFormatPr defaultColWidth="8.875" defaultRowHeight="14.25"/>
  <cols>
    <col min="1" max="1" width="15.375" style="138" customWidth="1"/>
    <col min="2" max="2" width="15.375" style="139" customWidth="1"/>
    <col min="3" max="4" width="15.375" style="1" customWidth="1"/>
    <col min="5" max="16384" width="8.875" style="1"/>
  </cols>
  <sheetData>
    <row r="1" spans="1:4" ht="34.15" customHeight="1" thickBot="1">
      <c r="A1" s="136" t="s">
        <v>753</v>
      </c>
      <c r="B1" s="137" t="s">
        <v>218</v>
      </c>
      <c r="C1" s="17" t="s">
        <v>221</v>
      </c>
      <c r="D1" s="18" t="s">
        <v>218</v>
      </c>
    </row>
    <row r="2" spans="1:4" ht="60.6" customHeight="1" thickBot="1">
      <c r="A2" s="136" t="s">
        <v>754</v>
      </c>
      <c r="B2" s="137" t="s">
        <v>219</v>
      </c>
      <c r="C2" s="17" t="s">
        <v>222</v>
      </c>
      <c r="D2" s="18" t="s">
        <v>219</v>
      </c>
    </row>
    <row r="3" spans="1:4" ht="60.6" customHeight="1" thickBot="1">
      <c r="A3" s="136" t="s">
        <v>755</v>
      </c>
      <c r="B3" s="137" t="s">
        <v>220</v>
      </c>
      <c r="C3" s="17" t="s">
        <v>223</v>
      </c>
      <c r="D3" s="18" t="s">
        <v>220</v>
      </c>
    </row>
    <row r="4" spans="1:4" ht="60.6" customHeight="1">
      <c r="A4" s="136" t="s">
        <v>756</v>
      </c>
      <c r="B4" s="137" t="s">
        <v>374</v>
      </c>
      <c r="C4" s="17" t="s">
        <v>224</v>
      </c>
      <c r="D4" s="18" t="s">
        <v>374</v>
      </c>
    </row>
    <row r="5" spans="1:4" ht="60.6" customHeight="1"/>
  </sheetData>
  <sheetProtection password="EA45" sheet="1" objects="1" scenarios="1"/>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18"/>
  <sheetViews>
    <sheetView rightToLeft="1" topLeftCell="A176" zoomScale="110" zoomScaleNormal="110" workbookViewId="0">
      <selection activeCell="D183" sqref="D183"/>
    </sheetView>
  </sheetViews>
  <sheetFormatPr defaultColWidth="9.125" defaultRowHeight="12.75"/>
  <cols>
    <col min="1" max="1" width="5.625" style="59" customWidth="1"/>
    <col min="2" max="2" width="106.125" style="59" customWidth="1"/>
    <col min="3" max="3" width="2.625" style="59" customWidth="1"/>
    <col min="4" max="4" width="11.25" style="75" customWidth="1"/>
    <col min="5" max="5" width="160.625" style="59" customWidth="1"/>
    <col min="6" max="256" width="9.125" style="59"/>
    <col min="257" max="257" width="5.625" style="59" customWidth="1"/>
    <col min="258" max="258" width="106.125" style="59" customWidth="1"/>
    <col min="259" max="259" width="2.625" style="59" customWidth="1"/>
    <col min="260" max="260" width="11.25" style="59" customWidth="1"/>
    <col min="261" max="261" width="160.625" style="59" customWidth="1"/>
    <col min="262" max="512" width="9.125" style="59"/>
    <col min="513" max="513" width="5.625" style="59" customWidth="1"/>
    <col min="514" max="514" width="106.125" style="59" customWidth="1"/>
    <col min="515" max="515" width="2.625" style="59" customWidth="1"/>
    <col min="516" max="516" width="11.25" style="59" customWidth="1"/>
    <col min="517" max="517" width="160.625" style="59" customWidth="1"/>
    <col min="518" max="768" width="9.125" style="59"/>
    <col min="769" max="769" width="5.625" style="59" customWidth="1"/>
    <col min="770" max="770" width="106.125" style="59" customWidth="1"/>
    <col min="771" max="771" width="2.625" style="59" customWidth="1"/>
    <col min="772" max="772" width="11.25" style="59" customWidth="1"/>
    <col min="773" max="773" width="160.625" style="59" customWidth="1"/>
    <col min="774" max="1024" width="9.125" style="59"/>
    <col min="1025" max="1025" width="5.625" style="59" customWidth="1"/>
    <col min="1026" max="1026" width="106.125" style="59" customWidth="1"/>
    <col min="1027" max="1027" width="2.625" style="59" customWidth="1"/>
    <col min="1028" max="1028" width="11.25" style="59" customWidth="1"/>
    <col min="1029" max="1029" width="160.625" style="59" customWidth="1"/>
    <col min="1030" max="1280" width="9.125" style="59"/>
    <col min="1281" max="1281" width="5.625" style="59" customWidth="1"/>
    <col min="1282" max="1282" width="106.125" style="59" customWidth="1"/>
    <col min="1283" max="1283" width="2.625" style="59" customWidth="1"/>
    <col min="1284" max="1284" width="11.25" style="59" customWidth="1"/>
    <col min="1285" max="1285" width="160.625" style="59" customWidth="1"/>
    <col min="1286" max="1536" width="9.125" style="59"/>
    <col min="1537" max="1537" width="5.625" style="59" customWidth="1"/>
    <col min="1538" max="1538" width="106.125" style="59" customWidth="1"/>
    <col min="1539" max="1539" width="2.625" style="59" customWidth="1"/>
    <col min="1540" max="1540" width="11.25" style="59" customWidth="1"/>
    <col min="1541" max="1541" width="160.625" style="59" customWidth="1"/>
    <col min="1542" max="1792" width="9.125" style="59"/>
    <col min="1793" max="1793" width="5.625" style="59" customWidth="1"/>
    <col min="1794" max="1794" width="106.125" style="59" customWidth="1"/>
    <col min="1795" max="1795" width="2.625" style="59" customWidth="1"/>
    <col min="1796" max="1796" width="11.25" style="59" customWidth="1"/>
    <col min="1797" max="1797" width="160.625" style="59" customWidth="1"/>
    <col min="1798" max="2048" width="9.125" style="59"/>
    <col min="2049" max="2049" width="5.625" style="59" customWidth="1"/>
    <col min="2050" max="2050" width="106.125" style="59" customWidth="1"/>
    <col min="2051" max="2051" width="2.625" style="59" customWidth="1"/>
    <col min="2052" max="2052" width="11.25" style="59" customWidth="1"/>
    <col min="2053" max="2053" width="160.625" style="59" customWidth="1"/>
    <col min="2054" max="2304" width="9.125" style="59"/>
    <col min="2305" max="2305" width="5.625" style="59" customWidth="1"/>
    <col min="2306" max="2306" width="106.125" style="59" customWidth="1"/>
    <col min="2307" max="2307" width="2.625" style="59" customWidth="1"/>
    <col min="2308" max="2308" width="11.25" style="59" customWidth="1"/>
    <col min="2309" max="2309" width="160.625" style="59" customWidth="1"/>
    <col min="2310" max="2560" width="9.125" style="59"/>
    <col min="2561" max="2561" width="5.625" style="59" customWidth="1"/>
    <col min="2562" max="2562" width="106.125" style="59" customWidth="1"/>
    <col min="2563" max="2563" width="2.625" style="59" customWidth="1"/>
    <col min="2564" max="2564" width="11.25" style="59" customWidth="1"/>
    <col min="2565" max="2565" width="160.625" style="59" customWidth="1"/>
    <col min="2566" max="2816" width="9.125" style="59"/>
    <col min="2817" max="2817" width="5.625" style="59" customWidth="1"/>
    <col min="2818" max="2818" width="106.125" style="59" customWidth="1"/>
    <col min="2819" max="2819" width="2.625" style="59" customWidth="1"/>
    <col min="2820" max="2820" width="11.25" style="59" customWidth="1"/>
    <col min="2821" max="2821" width="160.625" style="59" customWidth="1"/>
    <col min="2822" max="3072" width="9.125" style="59"/>
    <col min="3073" max="3073" width="5.625" style="59" customWidth="1"/>
    <col min="3074" max="3074" width="106.125" style="59" customWidth="1"/>
    <col min="3075" max="3075" width="2.625" style="59" customWidth="1"/>
    <col min="3076" max="3076" width="11.25" style="59" customWidth="1"/>
    <col min="3077" max="3077" width="160.625" style="59" customWidth="1"/>
    <col min="3078" max="3328" width="9.125" style="59"/>
    <col min="3329" max="3329" width="5.625" style="59" customWidth="1"/>
    <col min="3330" max="3330" width="106.125" style="59" customWidth="1"/>
    <col min="3331" max="3331" width="2.625" style="59" customWidth="1"/>
    <col min="3332" max="3332" width="11.25" style="59" customWidth="1"/>
    <col min="3333" max="3333" width="160.625" style="59" customWidth="1"/>
    <col min="3334" max="3584" width="9.125" style="59"/>
    <col min="3585" max="3585" width="5.625" style="59" customWidth="1"/>
    <col min="3586" max="3586" width="106.125" style="59" customWidth="1"/>
    <col min="3587" max="3587" width="2.625" style="59" customWidth="1"/>
    <col min="3588" max="3588" width="11.25" style="59" customWidth="1"/>
    <col min="3589" max="3589" width="160.625" style="59" customWidth="1"/>
    <col min="3590" max="3840" width="9.125" style="59"/>
    <col min="3841" max="3841" width="5.625" style="59" customWidth="1"/>
    <col min="3842" max="3842" width="106.125" style="59" customWidth="1"/>
    <col min="3843" max="3843" width="2.625" style="59" customWidth="1"/>
    <col min="3844" max="3844" width="11.25" style="59" customWidth="1"/>
    <col min="3845" max="3845" width="160.625" style="59" customWidth="1"/>
    <col min="3846" max="4096" width="9.125" style="59"/>
    <col min="4097" max="4097" width="5.625" style="59" customWidth="1"/>
    <col min="4098" max="4098" width="106.125" style="59" customWidth="1"/>
    <col min="4099" max="4099" width="2.625" style="59" customWidth="1"/>
    <col min="4100" max="4100" width="11.25" style="59" customWidth="1"/>
    <col min="4101" max="4101" width="160.625" style="59" customWidth="1"/>
    <col min="4102" max="4352" width="9.125" style="59"/>
    <col min="4353" max="4353" width="5.625" style="59" customWidth="1"/>
    <col min="4354" max="4354" width="106.125" style="59" customWidth="1"/>
    <col min="4355" max="4355" width="2.625" style="59" customWidth="1"/>
    <col min="4356" max="4356" width="11.25" style="59" customWidth="1"/>
    <col min="4357" max="4357" width="160.625" style="59" customWidth="1"/>
    <col min="4358" max="4608" width="9.125" style="59"/>
    <col min="4609" max="4609" width="5.625" style="59" customWidth="1"/>
    <col min="4610" max="4610" width="106.125" style="59" customWidth="1"/>
    <col min="4611" max="4611" width="2.625" style="59" customWidth="1"/>
    <col min="4612" max="4612" width="11.25" style="59" customWidth="1"/>
    <col min="4613" max="4613" width="160.625" style="59" customWidth="1"/>
    <col min="4614" max="4864" width="9.125" style="59"/>
    <col min="4865" max="4865" width="5.625" style="59" customWidth="1"/>
    <col min="4866" max="4866" width="106.125" style="59" customWidth="1"/>
    <col min="4867" max="4867" width="2.625" style="59" customWidth="1"/>
    <col min="4868" max="4868" width="11.25" style="59" customWidth="1"/>
    <col min="4869" max="4869" width="160.625" style="59" customWidth="1"/>
    <col min="4870" max="5120" width="9.125" style="59"/>
    <col min="5121" max="5121" width="5.625" style="59" customWidth="1"/>
    <col min="5122" max="5122" width="106.125" style="59" customWidth="1"/>
    <col min="5123" max="5123" width="2.625" style="59" customWidth="1"/>
    <col min="5124" max="5124" width="11.25" style="59" customWidth="1"/>
    <col min="5125" max="5125" width="160.625" style="59" customWidth="1"/>
    <col min="5126" max="5376" width="9.125" style="59"/>
    <col min="5377" max="5377" width="5.625" style="59" customWidth="1"/>
    <col min="5378" max="5378" width="106.125" style="59" customWidth="1"/>
    <col min="5379" max="5379" width="2.625" style="59" customWidth="1"/>
    <col min="5380" max="5380" width="11.25" style="59" customWidth="1"/>
    <col min="5381" max="5381" width="160.625" style="59" customWidth="1"/>
    <col min="5382" max="5632" width="9.125" style="59"/>
    <col min="5633" max="5633" width="5.625" style="59" customWidth="1"/>
    <col min="5634" max="5634" width="106.125" style="59" customWidth="1"/>
    <col min="5635" max="5635" width="2.625" style="59" customWidth="1"/>
    <col min="5636" max="5636" width="11.25" style="59" customWidth="1"/>
    <col min="5637" max="5637" width="160.625" style="59" customWidth="1"/>
    <col min="5638" max="5888" width="9.125" style="59"/>
    <col min="5889" max="5889" width="5.625" style="59" customWidth="1"/>
    <col min="5890" max="5890" width="106.125" style="59" customWidth="1"/>
    <col min="5891" max="5891" width="2.625" style="59" customWidth="1"/>
    <col min="5892" max="5892" width="11.25" style="59" customWidth="1"/>
    <col min="5893" max="5893" width="160.625" style="59" customWidth="1"/>
    <col min="5894" max="6144" width="9.125" style="59"/>
    <col min="6145" max="6145" width="5.625" style="59" customWidth="1"/>
    <col min="6146" max="6146" width="106.125" style="59" customWidth="1"/>
    <col min="6147" max="6147" width="2.625" style="59" customWidth="1"/>
    <col min="6148" max="6148" width="11.25" style="59" customWidth="1"/>
    <col min="6149" max="6149" width="160.625" style="59" customWidth="1"/>
    <col min="6150" max="6400" width="9.125" style="59"/>
    <col min="6401" max="6401" width="5.625" style="59" customWidth="1"/>
    <col min="6402" max="6402" width="106.125" style="59" customWidth="1"/>
    <col min="6403" max="6403" width="2.625" style="59" customWidth="1"/>
    <col min="6404" max="6404" width="11.25" style="59" customWidth="1"/>
    <col min="6405" max="6405" width="160.625" style="59" customWidth="1"/>
    <col min="6406" max="6656" width="9.125" style="59"/>
    <col min="6657" max="6657" width="5.625" style="59" customWidth="1"/>
    <col min="6658" max="6658" width="106.125" style="59" customWidth="1"/>
    <col min="6659" max="6659" width="2.625" style="59" customWidth="1"/>
    <col min="6660" max="6660" width="11.25" style="59" customWidth="1"/>
    <col min="6661" max="6661" width="160.625" style="59" customWidth="1"/>
    <col min="6662" max="6912" width="9.125" style="59"/>
    <col min="6913" max="6913" width="5.625" style="59" customWidth="1"/>
    <col min="6914" max="6914" width="106.125" style="59" customWidth="1"/>
    <col min="6915" max="6915" width="2.625" style="59" customWidth="1"/>
    <col min="6916" max="6916" width="11.25" style="59" customWidth="1"/>
    <col min="6917" max="6917" width="160.625" style="59" customWidth="1"/>
    <col min="6918" max="7168" width="9.125" style="59"/>
    <col min="7169" max="7169" width="5.625" style="59" customWidth="1"/>
    <col min="7170" max="7170" width="106.125" style="59" customWidth="1"/>
    <col min="7171" max="7171" width="2.625" style="59" customWidth="1"/>
    <col min="7172" max="7172" width="11.25" style="59" customWidth="1"/>
    <col min="7173" max="7173" width="160.625" style="59" customWidth="1"/>
    <col min="7174" max="7424" width="9.125" style="59"/>
    <col min="7425" max="7425" width="5.625" style="59" customWidth="1"/>
    <col min="7426" max="7426" width="106.125" style="59" customWidth="1"/>
    <col min="7427" max="7427" width="2.625" style="59" customWidth="1"/>
    <col min="7428" max="7428" width="11.25" style="59" customWidth="1"/>
    <col min="7429" max="7429" width="160.625" style="59" customWidth="1"/>
    <col min="7430" max="7680" width="9.125" style="59"/>
    <col min="7681" max="7681" width="5.625" style="59" customWidth="1"/>
    <col min="7682" max="7682" width="106.125" style="59" customWidth="1"/>
    <col min="7683" max="7683" width="2.625" style="59" customWidth="1"/>
    <col min="7684" max="7684" width="11.25" style="59" customWidth="1"/>
    <col min="7685" max="7685" width="160.625" style="59" customWidth="1"/>
    <col min="7686" max="7936" width="9.125" style="59"/>
    <col min="7937" max="7937" width="5.625" style="59" customWidth="1"/>
    <col min="7938" max="7938" width="106.125" style="59" customWidth="1"/>
    <col min="7939" max="7939" width="2.625" style="59" customWidth="1"/>
    <col min="7940" max="7940" width="11.25" style="59" customWidth="1"/>
    <col min="7941" max="7941" width="160.625" style="59" customWidth="1"/>
    <col min="7942" max="8192" width="9.125" style="59"/>
    <col min="8193" max="8193" width="5.625" style="59" customWidth="1"/>
    <col min="8194" max="8194" width="106.125" style="59" customWidth="1"/>
    <col min="8195" max="8195" width="2.625" style="59" customWidth="1"/>
    <col min="8196" max="8196" width="11.25" style="59" customWidth="1"/>
    <col min="8197" max="8197" width="160.625" style="59" customWidth="1"/>
    <col min="8198" max="8448" width="9.125" style="59"/>
    <col min="8449" max="8449" width="5.625" style="59" customWidth="1"/>
    <col min="8450" max="8450" width="106.125" style="59" customWidth="1"/>
    <col min="8451" max="8451" width="2.625" style="59" customWidth="1"/>
    <col min="8452" max="8452" width="11.25" style="59" customWidth="1"/>
    <col min="8453" max="8453" width="160.625" style="59" customWidth="1"/>
    <col min="8454" max="8704" width="9.125" style="59"/>
    <col min="8705" max="8705" width="5.625" style="59" customWidth="1"/>
    <col min="8706" max="8706" width="106.125" style="59" customWidth="1"/>
    <col min="8707" max="8707" width="2.625" style="59" customWidth="1"/>
    <col min="8708" max="8708" width="11.25" style="59" customWidth="1"/>
    <col min="8709" max="8709" width="160.625" style="59" customWidth="1"/>
    <col min="8710" max="8960" width="9.125" style="59"/>
    <col min="8961" max="8961" width="5.625" style="59" customWidth="1"/>
    <col min="8962" max="8962" width="106.125" style="59" customWidth="1"/>
    <col min="8963" max="8963" width="2.625" style="59" customWidth="1"/>
    <col min="8964" max="8964" width="11.25" style="59" customWidth="1"/>
    <col min="8965" max="8965" width="160.625" style="59" customWidth="1"/>
    <col min="8966" max="9216" width="9.125" style="59"/>
    <col min="9217" max="9217" width="5.625" style="59" customWidth="1"/>
    <col min="9218" max="9218" width="106.125" style="59" customWidth="1"/>
    <col min="9219" max="9219" width="2.625" style="59" customWidth="1"/>
    <col min="9220" max="9220" width="11.25" style="59" customWidth="1"/>
    <col min="9221" max="9221" width="160.625" style="59" customWidth="1"/>
    <col min="9222" max="9472" width="9.125" style="59"/>
    <col min="9473" max="9473" width="5.625" style="59" customWidth="1"/>
    <col min="9474" max="9474" width="106.125" style="59" customWidth="1"/>
    <col min="9475" max="9475" width="2.625" style="59" customWidth="1"/>
    <col min="9476" max="9476" width="11.25" style="59" customWidth="1"/>
    <col min="9477" max="9477" width="160.625" style="59" customWidth="1"/>
    <col min="9478" max="9728" width="9.125" style="59"/>
    <col min="9729" max="9729" width="5.625" style="59" customWidth="1"/>
    <col min="9730" max="9730" width="106.125" style="59" customWidth="1"/>
    <col min="9731" max="9731" width="2.625" style="59" customWidth="1"/>
    <col min="9732" max="9732" width="11.25" style="59" customWidth="1"/>
    <col min="9733" max="9733" width="160.625" style="59" customWidth="1"/>
    <col min="9734" max="9984" width="9.125" style="59"/>
    <col min="9985" max="9985" width="5.625" style="59" customWidth="1"/>
    <col min="9986" max="9986" width="106.125" style="59" customWidth="1"/>
    <col min="9987" max="9987" width="2.625" style="59" customWidth="1"/>
    <col min="9988" max="9988" width="11.25" style="59" customWidth="1"/>
    <col min="9989" max="9989" width="160.625" style="59" customWidth="1"/>
    <col min="9990" max="10240" width="9.125" style="59"/>
    <col min="10241" max="10241" width="5.625" style="59" customWidth="1"/>
    <col min="10242" max="10242" width="106.125" style="59" customWidth="1"/>
    <col min="10243" max="10243" width="2.625" style="59" customWidth="1"/>
    <col min="10244" max="10244" width="11.25" style="59" customWidth="1"/>
    <col min="10245" max="10245" width="160.625" style="59" customWidth="1"/>
    <col min="10246" max="10496" width="9.125" style="59"/>
    <col min="10497" max="10497" width="5.625" style="59" customWidth="1"/>
    <col min="10498" max="10498" width="106.125" style="59" customWidth="1"/>
    <col min="10499" max="10499" width="2.625" style="59" customWidth="1"/>
    <col min="10500" max="10500" width="11.25" style="59" customWidth="1"/>
    <col min="10501" max="10501" width="160.625" style="59" customWidth="1"/>
    <col min="10502" max="10752" width="9.125" style="59"/>
    <col min="10753" max="10753" width="5.625" style="59" customWidth="1"/>
    <col min="10754" max="10754" width="106.125" style="59" customWidth="1"/>
    <col min="10755" max="10755" width="2.625" style="59" customWidth="1"/>
    <col min="10756" max="10756" width="11.25" style="59" customWidth="1"/>
    <col min="10757" max="10757" width="160.625" style="59" customWidth="1"/>
    <col min="10758" max="11008" width="9.125" style="59"/>
    <col min="11009" max="11009" width="5.625" style="59" customWidth="1"/>
    <col min="11010" max="11010" width="106.125" style="59" customWidth="1"/>
    <col min="11011" max="11011" width="2.625" style="59" customWidth="1"/>
    <col min="11012" max="11012" width="11.25" style="59" customWidth="1"/>
    <col min="11013" max="11013" width="160.625" style="59" customWidth="1"/>
    <col min="11014" max="11264" width="9.125" style="59"/>
    <col min="11265" max="11265" width="5.625" style="59" customWidth="1"/>
    <col min="11266" max="11266" width="106.125" style="59" customWidth="1"/>
    <col min="11267" max="11267" width="2.625" style="59" customWidth="1"/>
    <col min="11268" max="11268" width="11.25" style="59" customWidth="1"/>
    <col min="11269" max="11269" width="160.625" style="59" customWidth="1"/>
    <col min="11270" max="11520" width="9.125" style="59"/>
    <col min="11521" max="11521" width="5.625" style="59" customWidth="1"/>
    <col min="11522" max="11522" width="106.125" style="59" customWidth="1"/>
    <col min="11523" max="11523" width="2.625" style="59" customWidth="1"/>
    <col min="11524" max="11524" width="11.25" style="59" customWidth="1"/>
    <col min="11525" max="11525" width="160.625" style="59" customWidth="1"/>
    <col min="11526" max="11776" width="9.125" style="59"/>
    <col min="11777" max="11777" width="5.625" style="59" customWidth="1"/>
    <col min="11778" max="11778" width="106.125" style="59" customWidth="1"/>
    <col min="11779" max="11779" width="2.625" style="59" customWidth="1"/>
    <col min="11780" max="11780" width="11.25" style="59" customWidth="1"/>
    <col min="11781" max="11781" width="160.625" style="59" customWidth="1"/>
    <col min="11782" max="12032" width="9.125" style="59"/>
    <col min="12033" max="12033" width="5.625" style="59" customWidth="1"/>
    <col min="12034" max="12034" width="106.125" style="59" customWidth="1"/>
    <col min="12035" max="12035" width="2.625" style="59" customWidth="1"/>
    <col min="12036" max="12036" width="11.25" style="59" customWidth="1"/>
    <col min="12037" max="12037" width="160.625" style="59" customWidth="1"/>
    <col min="12038" max="12288" width="9.125" style="59"/>
    <col min="12289" max="12289" width="5.625" style="59" customWidth="1"/>
    <col min="12290" max="12290" width="106.125" style="59" customWidth="1"/>
    <col min="12291" max="12291" width="2.625" style="59" customWidth="1"/>
    <col min="12292" max="12292" width="11.25" style="59" customWidth="1"/>
    <col min="12293" max="12293" width="160.625" style="59" customWidth="1"/>
    <col min="12294" max="12544" width="9.125" style="59"/>
    <col min="12545" max="12545" width="5.625" style="59" customWidth="1"/>
    <col min="12546" max="12546" width="106.125" style="59" customWidth="1"/>
    <col min="12547" max="12547" width="2.625" style="59" customWidth="1"/>
    <col min="12548" max="12548" width="11.25" style="59" customWidth="1"/>
    <col min="12549" max="12549" width="160.625" style="59" customWidth="1"/>
    <col min="12550" max="12800" width="9.125" style="59"/>
    <col min="12801" max="12801" width="5.625" style="59" customWidth="1"/>
    <col min="12802" max="12802" width="106.125" style="59" customWidth="1"/>
    <col min="12803" max="12803" width="2.625" style="59" customWidth="1"/>
    <col min="12804" max="12804" width="11.25" style="59" customWidth="1"/>
    <col min="12805" max="12805" width="160.625" style="59" customWidth="1"/>
    <col min="12806" max="13056" width="9.125" style="59"/>
    <col min="13057" max="13057" width="5.625" style="59" customWidth="1"/>
    <col min="13058" max="13058" width="106.125" style="59" customWidth="1"/>
    <col min="13059" max="13059" width="2.625" style="59" customWidth="1"/>
    <col min="13060" max="13060" width="11.25" style="59" customWidth="1"/>
    <col min="13061" max="13061" width="160.625" style="59" customWidth="1"/>
    <col min="13062" max="13312" width="9.125" style="59"/>
    <col min="13313" max="13313" width="5.625" style="59" customWidth="1"/>
    <col min="13314" max="13314" width="106.125" style="59" customWidth="1"/>
    <col min="13315" max="13315" width="2.625" style="59" customWidth="1"/>
    <col min="13316" max="13316" width="11.25" style="59" customWidth="1"/>
    <col min="13317" max="13317" width="160.625" style="59" customWidth="1"/>
    <col min="13318" max="13568" width="9.125" style="59"/>
    <col min="13569" max="13569" width="5.625" style="59" customWidth="1"/>
    <col min="13570" max="13570" width="106.125" style="59" customWidth="1"/>
    <col min="13571" max="13571" width="2.625" style="59" customWidth="1"/>
    <col min="13572" max="13572" width="11.25" style="59" customWidth="1"/>
    <col min="13573" max="13573" width="160.625" style="59" customWidth="1"/>
    <col min="13574" max="13824" width="9.125" style="59"/>
    <col min="13825" max="13825" width="5.625" style="59" customWidth="1"/>
    <col min="13826" max="13826" width="106.125" style="59" customWidth="1"/>
    <col min="13827" max="13827" width="2.625" style="59" customWidth="1"/>
    <col min="13828" max="13828" width="11.25" style="59" customWidth="1"/>
    <col min="13829" max="13829" width="160.625" style="59" customWidth="1"/>
    <col min="13830" max="14080" width="9.125" style="59"/>
    <col min="14081" max="14081" width="5.625" style="59" customWidth="1"/>
    <col min="14082" max="14082" width="106.125" style="59" customWidth="1"/>
    <col min="14083" max="14083" width="2.625" style="59" customWidth="1"/>
    <col min="14084" max="14084" width="11.25" style="59" customWidth="1"/>
    <col min="14085" max="14085" width="160.625" style="59" customWidth="1"/>
    <col min="14086" max="14336" width="9.125" style="59"/>
    <col min="14337" max="14337" width="5.625" style="59" customWidth="1"/>
    <col min="14338" max="14338" width="106.125" style="59" customWidth="1"/>
    <col min="14339" max="14339" width="2.625" style="59" customWidth="1"/>
    <col min="14340" max="14340" width="11.25" style="59" customWidth="1"/>
    <col min="14341" max="14341" width="160.625" style="59" customWidth="1"/>
    <col min="14342" max="14592" width="9.125" style="59"/>
    <col min="14593" max="14593" width="5.625" style="59" customWidth="1"/>
    <col min="14594" max="14594" width="106.125" style="59" customWidth="1"/>
    <col min="14595" max="14595" width="2.625" style="59" customWidth="1"/>
    <col min="14596" max="14596" width="11.25" style="59" customWidth="1"/>
    <col min="14597" max="14597" width="160.625" style="59" customWidth="1"/>
    <col min="14598" max="14848" width="9.125" style="59"/>
    <col min="14849" max="14849" width="5.625" style="59" customWidth="1"/>
    <col min="14850" max="14850" width="106.125" style="59" customWidth="1"/>
    <col min="14851" max="14851" width="2.625" style="59" customWidth="1"/>
    <col min="14852" max="14852" width="11.25" style="59" customWidth="1"/>
    <col min="14853" max="14853" width="160.625" style="59" customWidth="1"/>
    <col min="14854" max="15104" width="9.125" style="59"/>
    <col min="15105" max="15105" width="5.625" style="59" customWidth="1"/>
    <col min="15106" max="15106" width="106.125" style="59" customWidth="1"/>
    <col min="15107" max="15107" width="2.625" style="59" customWidth="1"/>
    <col min="15108" max="15108" width="11.25" style="59" customWidth="1"/>
    <col min="15109" max="15109" width="160.625" style="59" customWidth="1"/>
    <col min="15110" max="15360" width="9.125" style="59"/>
    <col min="15361" max="15361" width="5.625" style="59" customWidth="1"/>
    <col min="15362" max="15362" width="106.125" style="59" customWidth="1"/>
    <col min="15363" max="15363" width="2.625" style="59" customWidth="1"/>
    <col min="15364" max="15364" width="11.25" style="59" customWidth="1"/>
    <col min="15365" max="15365" width="160.625" style="59" customWidth="1"/>
    <col min="15366" max="15616" width="9.125" style="59"/>
    <col min="15617" max="15617" width="5.625" style="59" customWidth="1"/>
    <col min="15618" max="15618" width="106.125" style="59" customWidth="1"/>
    <col min="15619" max="15619" width="2.625" style="59" customWidth="1"/>
    <col min="15620" max="15620" width="11.25" style="59" customWidth="1"/>
    <col min="15621" max="15621" width="160.625" style="59" customWidth="1"/>
    <col min="15622" max="15872" width="9.125" style="59"/>
    <col min="15873" max="15873" width="5.625" style="59" customWidth="1"/>
    <col min="15874" max="15874" width="106.125" style="59" customWidth="1"/>
    <col min="15875" max="15875" width="2.625" style="59" customWidth="1"/>
    <col min="15876" max="15876" width="11.25" style="59" customWidth="1"/>
    <col min="15877" max="15877" width="160.625" style="59" customWidth="1"/>
    <col min="15878" max="16128" width="9.125" style="59"/>
    <col min="16129" max="16129" width="5.625" style="59" customWidth="1"/>
    <col min="16130" max="16130" width="106.125" style="59" customWidth="1"/>
    <col min="16131" max="16131" width="2.625" style="59" customWidth="1"/>
    <col min="16132" max="16132" width="11.25" style="59" customWidth="1"/>
    <col min="16133" max="16133" width="160.625" style="59" customWidth="1"/>
    <col min="16134" max="16384" width="9.125" style="59"/>
  </cols>
  <sheetData>
    <row r="1" spans="1:5" ht="60.75" customHeight="1" thickBot="1">
      <c r="A1" s="288" t="s">
        <v>225</v>
      </c>
      <c r="B1" s="289"/>
      <c r="C1" s="289"/>
      <c r="D1" s="290"/>
      <c r="E1" s="291"/>
    </row>
    <row r="2" spans="1:5" ht="17.25" customHeight="1">
      <c r="A2" s="292" t="s">
        <v>226</v>
      </c>
      <c r="B2" s="293"/>
      <c r="C2" s="296"/>
      <c r="D2" s="297"/>
      <c r="E2" s="291"/>
    </row>
    <row r="3" spans="1:5" s="60" customFormat="1" ht="63.75" customHeight="1" thickBot="1">
      <c r="A3" s="294"/>
      <c r="B3" s="295"/>
      <c r="C3" s="291"/>
      <c r="D3" s="298"/>
      <c r="E3" s="291"/>
    </row>
    <row r="4" spans="1:5" s="60" customFormat="1" ht="18" customHeight="1">
      <c r="B4" s="61"/>
      <c r="C4" s="291"/>
      <c r="D4" s="62"/>
      <c r="E4" s="291"/>
    </row>
    <row r="5" spans="1:5" ht="15">
      <c r="A5" s="299">
        <v>1</v>
      </c>
      <c r="B5" s="63" t="s">
        <v>227</v>
      </c>
      <c r="C5" s="291"/>
      <c r="D5" s="77">
        <v>1</v>
      </c>
      <c r="E5" s="291"/>
    </row>
    <row r="6" spans="1:5" ht="15">
      <c r="A6" s="299"/>
      <c r="B6" s="63" t="s">
        <v>228</v>
      </c>
      <c r="C6" s="291"/>
      <c r="D6" s="77"/>
      <c r="E6" s="291"/>
    </row>
    <row r="7" spans="1:5" s="67" customFormat="1" ht="15">
      <c r="A7" s="64"/>
      <c r="B7" s="65"/>
      <c r="C7" s="291"/>
      <c r="D7" s="66"/>
      <c r="E7" s="291"/>
    </row>
    <row r="8" spans="1:5" ht="15">
      <c r="A8" s="300">
        <v>2</v>
      </c>
      <c r="B8" s="68" t="s">
        <v>229</v>
      </c>
      <c r="C8" s="291"/>
      <c r="D8" s="78">
        <v>1</v>
      </c>
      <c r="E8" s="291"/>
    </row>
    <row r="9" spans="1:5" ht="15">
      <c r="A9" s="300"/>
      <c r="B9" s="68" t="s">
        <v>230</v>
      </c>
      <c r="C9" s="291"/>
      <c r="D9" s="78"/>
      <c r="E9" s="291"/>
    </row>
    <row r="10" spans="1:5" s="67" customFormat="1" ht="15">
      <c r="A10" s="69"/>
      <c r="B10" s="65"/>
      <c r="C10" s="291"/>
      <c r="D10" s="66"/>
      <c r="E10" s="291"/>
    </row>
    <row r="11" spans="1:5" ht="15">
      <c r="A11" s="287">
        <v>3</v>
      </c>
      <c r="B11" s="63" t="s">
        <v>231</v>
      </c>
      <c r="C11" s="291"/>
      <c r="D11" s="79">
        <v>1</v>
      </c>
      <c r="E11" s="291"/>
    </row>
    <row r="12" spans="1:5" ht="15">
      <c r="A12" s="287"/>
      <c r="B12" s="63" t="s">
        <v>232</v>
      </c>
      <c r="C12" s="291"/>
      <c r="D12" s="79"/>
      <c r="E12" s="291"/>
    </row>
    <row r="13" spans="1:5" s="67" customFormat="1" ht="15">
      <c r="A13" s="69"/>
      <c r="B13" s="65"/>
      <c r="C13" s="291"/>
      <c r="D13" s="66"/>
      <c r="E13" s="291"/>
    </row>
    <row r="14" spans="1:5" ht="15">
      <c r="A14" s="285">
        <v>4</v>
      </c>
      <c r="B14" s="68" t="s">
        <v>233</v>
      </c>
      <c r="C14" s="291"/>
      <c r="D14" s="77"/>
      <c r="E14" s="291"/>
    </row>
    <row r="15" spans="1:5" ht="15">
      <c r="A15" s="285"/>
      <c r="B15" s="68" t="s">
        <v>234</v>
      </c>
      <c r="C15" s="291"/>
      <c r="D15" s="77">
        <v>1</v>
      </c>
      <c r="E15" s="291"/>
    </row>
    <row r="16" spans="1:5" s="67" customFormat="1" ht="15">
      <c r="A16" s="69"/>
      <c r="B16" s="65"/>
      <c r="C16" s="291"/>
      <c r="D16" s="128"/>
      <c r="E16" s="291"/>
    </row>
    <row r="17" spans="1:52" ht="15">
      <c r="A17" s="287">
        <v>5</v>
      </c>
      <c r="B17" s="63" t="s">
        <v>235</v>
      </c>
      <c r="C17" s="291"/>
      <c r="D17" s="78">
        <v>1</v>
      </c>
      <c r="E17" s="291"/>
    </row>
    <row r="18" spans="1:52" ht="15">
      <c r="A18" s="287"/>
      <c r="B18" s="63" t="s">
        <v>236</v>
      </c>
      <c r="C18" s="291"/>
      <c r="D18" s="78"/>
      <c r="E18" s="291"/>
    </row>
    <row r="19" spans="1:52" s="67" customFormat="1" ht="15">
      <c r="A19" s="69"/>
      <c r="B19" s="65"/>
      <c r="C19" s="291"/>
      <c r="D19" s="128"/>
      <c r="E19" s="291"/>
    </row>
    <row r="20" spans="1:52" ht="15">
      <c r="A20" s="285">
        <v>6</v>
      </c>
      <c r="B20" s="68" t="s">
        <v>237</v>
      </c>
      <c r="C20" s="291"/>
      <c r="D20" s="79">
        <v>1</v>
      </c>
      <c r="E20" s="291"/>
    </row>
    <row r="21" spans="1:52" ht="15">
      <c r="A21" s="285"/>
      <c r="B21" s="68" t="s">
        <v>238</v>
      </c>
      <c r="C21" s="291"/>
      <c r="D21" s="79"/>
      <c r="E21" s="291"/>
    </row>
    <row r="22" spans="1:52" s="67" customFormat="1" ht="15">
      <c r="A22" s="69"/>
      <c r="B22" s="65"/>
      <c r="C22" s="291"/>
      <c r="D22" s="66"/>
      <c r="E22" s="291"/>
    </row>
    <row r="23" spans="1:52" ht="15">
      <c r="A23" s="287">
        <v>7</v>
      </c>
      <c r="B23" s="63" t="s">
        <v>239</v>
      </c>
      <c r="C23" s="291"/>
      <c r="D23" s="77"/>
      <c r="E23" s="291"/>
    </row>
    <row r="24" spans="1:52" ht="15">
      <c r="A24" s="287"/>
      <c r="B24" s="63" t="s">
        <v>240</v>
      </c>
      <c r="C24" s="291"/>
      <c r="D24" s="77">
        <v>1</v>
      </c>
      <c r="E24" s="291"/>
    </row>
    <row r="25" spans="1:52" s="67" customFormat="1" ht="15">
      <c r="A25" s="69"/>
      <c r="B25" s="65"/>
      <c r="C25" s="291"/>
      <c r="D25" s="128"/>
      <c r="E25" s="291"/>
    </row>
    <row r="26" spans="1:52" ht="15">
      <c r="A26" s="285">
        <v>8</v>
      </c>
      <c r="B26" s="68" t="s">
        <v>241</v>
      </c>
      <c r="C26" s="291"/>
      <c r="D26" s="78"/>
      <c r="E26" s="291"/>
    </row>
    <row r="27" spans="1:52" s="70" customFormat="1" ht="15">
      <c r="A27" s="285"/>
      <c r="B27" s="68" t="s">
        <v>242</v>
      </c>
      <c r="C27" s="291"/>
      <c r="D27" s="78">
        <v>1</v>
      </c>
      <c r="E27" s="291"/>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row>
    <row r="28" spans="1:52" s="71" customFormat="1" ht="15">
      <c r="A28" s="69"/>
      <c r="B28" s="65"/>
      <c r="C28" s="291"/>
      <c r="D28" s="128"/>
      <c r="E28" s="291"/>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row>
    <row r="29" spans="1:52" s="70" customFormat="1" ht="15">
      <c r="A29" s="287">
        <v>9</v>
      </c>
      <c r="B29" s="63" t="s">
        <v>243</v>
      </c>
      <c r="C29" s="291"/>
      <c r="D29" s="79">
        <v>1</v>
      </c>
      <c r="E29" s="291"/>
      <c r="F29" s="59"/>
      <c r="G29" s="59"/>
      <c r="H29" s="59"/>
      <c r="I29" s="59"/>
      <c r="J29" s="59"/>
      <c r="K29" s="59"/>
      <c r="L29" s="59"/>
      <c r="M29" s="59"/>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row>
    <row r="30" spans="1:52" s="70" customFormat="1" ht="15">
      <c r="A30" s="287"/>
      <c r="B30" s="63" t="s">
        <v>244</v>
      </c>
      <c r="C30" s="291"/>
      <c r="D30" s="79"/>
      <c r="E30" s="291"/>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row>
    <row r="31" spans="1:52" s="71" customFormat="1" ht="15">
      <c r="A31" s="69"/>
      <c r="B31" s="65"/>
      <c r="C31" s="291"/>
      <c r="D31" s="66"/>
      <c r="E31" s="291"/>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row>
    <row r="32" spans="1:52" s="70" customFormat="1" ht="15">
      <c r="A32" s="285">
        <v>10</v>
      </c>
      <c r="B32" s="68" t="s">
        <v>245</v>
      </c>
      <c r="C32" s="291"/>
      <c r="D32" s="77"/>
      <c r="E32" s="291"/>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row>
    <row r="33" spans="1:52" s="70" customFormat="1" ht="15">
      <c r="A33" s="285"/>
      <c r="B33" s="68" t="s">
        <v>246</v>
      </c>
      <c r="C33" s="291"/>
      <c r="D33" s="77">
        <v>1</v>
      </c>
      <c r="E33" s="291"/>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row>
    <row r="34" spans="1:52" s="71" customFormat="1" ht="15">
      <c r="A34" s="69"/>
      <c r="B34" s="65"/>
      <c r="C34" s="291"/>
      <c r="D34" s="128"/>
      <c r="E34" s="291"/>
      <c r="F34" s="67"/>
      <c r="G34" s="67"/>
      <c r="H34" s="67"/>
      <c r="I34" s="67"/>
      <c r="J34" s="67"/>
      <c r="K34" s="67"/>
      <c r="L34" s="67"/>
      <c r="M34" s="67"/>
      <c r="N34" s="67"/>
      <c r="O34" s="67"/>
      <c r="P34" s="67"/>
      <c r="Q34" s="67"/>
      <c r="R34" s="67"/>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row>
    <row r="35" spans="1:52" s="70" customFormat="1" ht="15">
      <c r="A35" s="287">
        <v>11</v>
      </c>
      <c r="B35" s="63" t="s">
        <v>247</v>
      </c>
      <c r="C35" s="291"/>
      <c r="D35" s="77">
        <v>1</v>
      </c>
      <c r="E35" s="291"/>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row>
    <row r="36" spans="1:52" s="70" customFormat="1" ht="15">
      <c r="A36" s="287"/>
      <c r="B36" s="63" t="s">
        <v>248</v>
      </c>
      <c r="C36" s="291"/>
      <c r="D36" s="77"/>
      <c r="E36" s="291"/>
      <c r="F36" s="59"/>
      <c r="G36" s="59"/>
      <c r="H36" s="59"/>
      <c r="I36" s="59"/>
      <c r="J36" s="59"/>
      <c r="K36" s="59"/>
      <c r="L36" s="59"/>
      <c r="M36" s="59"/>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row>
    <row r="37" spans="1:52" s="71" customFormat="1" ht="15">
      <c r="A37" s="69"/>
      <c r="B37" s="65"/>
      <c r="C37" s="291"/>
      <c r="D37" s="128"/>
      <c r="E37" s="291"/>
      <c r="F37" s="67"/>
      <c r="G37" s="67"/>
      <c r="H37" s="67"/>
      <c r="I37" s="67"/>
      <c r="J37" s="67"/>
      <c r="K37" s="67"/>
      <c r="L37" s="67"/>
      <c r="M37" s="67"/>
      <c r="N37" s="67"/>
      <c r="O37" s="67"/>
      <c r="P37" s="67"/>
      <c r="Q37" s="67"/>
      <c r="R37" s="67"/>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row>
    <row r="38" spans="1:52" s="70" customFormat="1" ht="15">
      <c r="A38" s="285">
        <v>12</v>
      </c>
      <c r="B38" s="68" t="s">
        <v>249</v>
      </c>
      <c r="C38" s="291"/>
      <c r="D38" s="78"/>
      <c r="E38" s="291"/>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row>
    <row r="39" spans="1:52" s="70" customFormat="1" ht="15">
      <c r="A39" s="285"/>
      <c r="B39" s="68" t="s">
        <v>250</v>
      </c>
      <c r="C39" s="291"/>
      <c r="D39" s="78">
        <v>1</v>
      </c>
      <c r="E39" s="291"/>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row>
    <row r="40" spans="1:52" s="71" customFormat="1" ht="15">
      <c r="A40" s="69"/>
      <c r="B40" s="65"/>
      <c r="C40" s="291"/>
      <c r="D40" s="128"/>
      <c r="E40" s="291"/>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row>
    <row r="41" spans="1:52" s="70" customFormat="1" ht="15">
      <c r="A41" s="287">
        <v>13</v>
      </c>
      <c r="B41" s="63" t="s">
        <v>251</v>
      </c>
      <c r="C41" s="291"/>
      <c r="D41" s="79"/>
      <c r="E41" s="291"/>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59"/>
      <c r="AR41" s="59"/>
      <c r="AS41" s="59"/>
      <c r="AT41" s="59"/>
      <c r="AU41" s="59"/>
      <c r="AV41" s="59"/>
      <c r="AW41" s="59"/>
      <c r="AX41" s="59"/>
      <c r="AY41" s="59"/>
      <c r="AZ41" s="59"/>
    </row>
    <row r="42" spans="1:52" s="70" customFormat="1" ht="15">
      <c r="A42" s="287"/>
      <c r="B42" s="63" t="s">
        <v>252</v>
      </c>
      <c r="C42" s="291"/>
      <c r="D42" s="79">
        <v>1</v>
      </c>
      <c r="E42" s="291"/>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59"/>
      <c r="AR42" s="59"/>
      <c r="AS42" s="59"/>
      <c r="AT42" s="59"/>
      <c r="AU42" s="59"/>
      <c r="AV42" s="59"/>
      <c r="AW42" s="59"/>
      <c r="AX42" s="59"/>
      <c r="AY42" s="59"/>
      <c r="AZ42" s="59"/>
    </row>
    <row r="43" spans="1:52" s="71" customFormat="1" ht="15">
      <c r="A43" s="69"/>
      <c r="B43" s="65"/>
      <c r="C43" s="291"/>
      <c r="D43" s="128"/>
      <c r="E43" s="291"/>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row>
    <row r="44" spans="1:52" s="70" customFormat="1" ht="15">
      <c r="A44" s="285">
        <v>14</v>
      </c>
      <c r="B44" s="68" t="s">
        <v>253</v>
      </c>
      <c r="C44" s="291"/>
      <c r="D44" s="77">
        <v>1</v>
      </c>
      <c r="E44" s="291"/>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59"/>
      <c r="AM44" s="59"/>
      <c r="AN44" s="59"/>
      <c r="AO44" s="59"/>
      <c r="AP44" s="59"/>
      <c r="AQ44" s="59"/>
      <c r="AR44" s="59"/>
      <c r="AS44" s="59"/>
      <c r="AT44" s="59"/>
      <c r="AU44" s="59"/>
      <c r="AV44" s="59"/>
      <c r="AW44" s="59"/>
      <c r="AX44" s="59"/>
      <c r="AY44" s="59"/>
      <c r="AZ44" s="59"/>
    </row>
    <row r="45" spans="1:52" s="70" customFormat="1" ht="15">
      <c r="A45" s="285"/>
      <c r="B45" s="68" t="s">
        <v>254</v>
      </c>
      <c r="C45" s="291"/>
      <c r="D45" s="77"/>
      <c r="E45" s="291"/>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E45" s="59"/>
      <c r="AF45" s="59"/>
      <c r="AG45" s="59"/>
      <c r="AH45" s="59"/>
      <c r="AI45" s="59"/>
      <c r="AJ45" s="59"/>
      <c r="AK45" s="59"/>
      <c r="AL45" s="59"/>
      <c r="AM45" s="59"/>
      <c r="AN45" s="59"/>
      <c r="AO45" s="59"/>
      <c r="AP45" s="59"/>
      <c r="AQ45" s="59"/>
      <c r="AR45" s="59"/>
      <c r="AS45" s="59"/>
      <c r="AT45" s="59"/>
      <c r="AU45" s="59"/>
      <c r="AV45" s="59"/>
      <c r="AW45" s="59"/>
      <c r="AX45" s="59"/>
      <c r="AY45" s="59"/>
      <c r="AZ45" s="59"/>
    </row>
    <row r="46" spans="1:52" s="71" customFormat="1" ht="15">
      <c r="A46" s="69"/>
      <c r="B46" s="65"/>
      <c r="C46" s="291"/>
      <c r="D46" s="128"/>
      <c r="E46" s="291"/>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row>
    <row r="47" spans="1:52" s="70" customFormat="1" ht="15">
      <c r="A47" s="287">
        <v>15</v>
      </c>
      <c r="B47" s="63" t="s">
        <v>255</v>
      </c>
      <c r="C47" s="291"/>
      <c r="D47" s="78"/>
      <c r="E47" s="291"/>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59"/>
      <c r="AK47" s="59"/>
      <c r="AL47" s="59"/>
      <c r="AM47" s="59"/>
      <c r="AN47" s="59"/>
      <c r="AO47" s="59"/>
      <c r="AP47" s="59"/>
      <c r="AQ47" s="59"/>
      <c r="AR47" s="59"/>
      <c r="AS47" s="59"/>
      <c r="AT47" s="59"/>
      <c r="AU47" s="59"/>
      <c r="AV47" s="59"/>
      <c r="AW47" s="59"/>
      <c r="AX47" s="59"/>
      <c r="AY47" s="59"/>
      <c r="AZ47" s="59"/>
    </row>
    <row r="48" spans="1:52" s="70" customFormat="1" ht="15">
      <c r="A48" s="287"/>
      <c r="B48" s="63" t="s">
        <v>256</v>
      </c>
      <c r="C48" s="291"/>
      <c r="D48" s="78">
        <v>1</v>
      </c>
      <c r="E48" s="291"/>
      <c r="F48" s="59"/>
      <c r="G48" s="59"/>
      <c r="H48" s="59"/>
      <c r="I48" s="59"/>
      <c r="J48" s="59"/>
      <c r="K48" s="59"/>
      <c r="L48" s="59"/>
      <c r="M48" s="59"/>
      <c r="N48" s="59"/>
      <c r="O48" s="59"/>
      <c r="P48" s="59"/>
      <c r="Q48" s="59"/>
      <c r="R48" s="59"/>
      <c r="S48" s="59"/>
      <c r="T48" s="59"/>
      <c r="U48" s="59"/>
      <c r="V48" s="59"/>
      <c r="W48" s="59"/>
      <c r="X48" s="59"/>
      <c r="Y48" s="59"/>
      <c r="Z48" s="59"/>
      <c r="AA48" s="59"/>
      <c r="AB48" s="59"/>
      <c r="AC48" s="59"/>
      <c r="AD48" s="59"/>
      <c r="AE48" s="59"/>
      <c r="AF48" s="59"/>
      <c r="AG48" s="59"/>
      <c r="AH48" s="59"/>
      <c r="AI48" s="59"/>
      <c r="AJ48" s="59"/>
      <c r="AK48" s="59"/>
      <c r="AL48" s="59"/>
      <c r="AM48" s="59"/>
      <c r="AN48" s="59"/>
      <c r="AO48" s="59"/>
      <c r="AP48" s="59"/>
      <c r="AQ48" s="59"/>
      <c r="AR48" s="59"/>
      <c r="AS48" s="59"/>
      <c r="AT48" s="59"/>
      <c r="AU48" s="59"/>
      <c r="AV48" s="59"/>
      <c r="AW48" s="59"/>
      <c r="AX48" s="59"/>
      <c r="AY48" s="59"/>
      <c r="AZ48" s="59"/>
    </row>
    <row r="49" spans="1:52" s="71" customFormat="1" ht="15">
      <c r="A49" s="69"/>
      <c r="B49" s="65"/>
      <c r="C49" s="291"/>
      <c r="D49" s="128"/>
      <c r="E49" s="291"/>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row>
    <row r="50" spans="1:52" s="70" customFormat="1" ht="15">
      <c r="A50" s="285">
        <v>16</v>
      </c>
      <c r="B50" s="68" t="s">
        <v>257</v>
      </c>
      <c r="C50" s="291"/>
      <c r="D50" s="79"/>
      <c r="E50" s="291"/>
      <c r="F50" s="59"/>
      <c r="G50" s="59"/>
      <c r="H50" s="59"/>
      <c r="I50" s="59"/>
      <c r="J50" s="59"/>
      <c r="K50" s="59"/>
      <c r="L50" s="59"/>
      <c r="M50" s="59"/>
      <c r="N50" s="59"/>
      <c r="O50" s="59"/>
      <c r="P50" s="59"/>
      <c r="Q50" s="59"/>
      <c r="R50" s="59"/>
      <c r="S50" s="59"/>
      <c r="T50" s="59"/>
      <c r="U50" s="59"/>
      <c r="V50" s="59"/>
      <c r="W50" s="59"/>
      <c r="X50" s="59"/>
      <c r="Y50" s="59"/>
      <c r="Z50" s="59"/>
      <c r="AA50" s="59"/>
      <c r="AB50" s="59"/>
      <c r="AC50" s="59"/>
      <c r="AD50" s="59"/>
      <c r="AE50" s="59"/>
      <c r="AF50" s="59"/>
      <c r="AG50" s="59"/>
      <c r="AH50" s="59"/>
      <c r="AI50" s="59"/>
      <c r="AJ50" s="59"/>
      <c r="AK50" s="59"/>
      <c r="AL50" s="59"/>
      <c r="AM50" s="59"/>
      <c r="AN50" s="59"/>
      <c r="AO50" s="59"/>
      <c r="AP50" s="59"/>
      <c r="AQ50" s="59"/>
      <c r="AR50" s="59"/>
      <c r="AS50" s="59"/>
      <c r="AT50" s="59"/>
      <c r="AU50" s="59"/>
      <c r="AV50" s="59"/>
      <c r="AW50" s="59"/>
      <c r="AX50" s="59"/>
      <c r="AY50" s="59"/>
      <c r="AZ50" s="59"/>
    </row>
    <row r="51" spans="1:52" s="70" customFormat="1" ht="15">
      <c r="A51" s="285"/>
      <c r="B51" s="68" t="s">
        <v>258</v>
      </c>
      <c r="C51" s="291"/>
      <c r="D51" s="79">
        <v>1</v>
      </c>
      <c r="E51" s="291"/>
      <c r="F51" s="59"/>
      <c r="G51" s="59"/>
      <c r="H51" s="59"/>
      <c r="I51" s="59"/>
      <c r="J51" s="59"/>
      <c r="K51" s="59"/>
      <c r="L51" s="59"/>
      <c r="M51" s="59"/>
      <c r="N51" s="59"/>
      <c r="O51" s="59"/>
      <c r="P51" s="59"/>
      <c r="Q51" s="59"/>
      <c r="R51" s="59"/>
      <c r="S51" s="59"/>
      <c r="T51" s="59"/>
      <c r="U51" s="59"/>
      <c r="V51" s="59"/>
      <c r="W51" s="59"/>
      <c r="X51" s="59"/>
      <c r="Y51" s="59"/>
      <c r="Z51" s="59"/>
      <c r="AA51" s="59"/>
      <c r="AB51" s="59"/>
      <c r="AC51" s="59"/>
      <c r="AD51" s="59"/>
      <c r="AE51" s="59"/>
      <c r="AF51" s="59"/>
      <c r="AG51" s="59"/>
      <c r="AH51" s="59"/>
      <c r="AI51" s="59"/>
      <c r="AJ51" s="59"/>
      <c r="AK51" s="59"/>
      <c r="AL51" s="59"/>
      <c r="AM51" s="59"/>
      <c r="AN51" s="59"/>
      <c r="AO51" s="59"/>
      <c r="AP51" s="59"/>
      <c r="AQ51" s="59"/>
      <c r="AR51" s="59"/>
      <c r="AS51" s="59"/>
      <c r="AT51" s="59"/>
      <c r="AU51" s="59"/>
      <c r="AV51" s="59"/>
      <c r="AW51" s="59"/>
      <c r="AX51" s="59"/>
      <c r="AY51" s="59"/>
      <c r="AZ51" s="59"/>
    </row>
    <row r="52" spans="1:52" s="71" customFormat="1" ht="15">
      <c r="A52" s="69"/>
      <c r="B52" s="65"/>
      <c r="C52" s="291"/>
      <c r="D52" s="128"/>
      <c r="E52" s="291"/>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row>
    <row r="53" spans="1:52" s="70" customFormat="1" ht="15">
      <c r="A53" s="287">
        <v>17</v>
      </c>
      <c r="B53" s="63" t="s">
        <v>259</v>
      </c>
      <c r="C53" s="291"/>
      <c r="D53" s="77">
        <v>1</v>
      </c>
      <c r="E53" s="291"/>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59"/>
      <c r="AY53" s="59"/>
      <c r="AZ53" s="59"/>
    </row>
    <row r="54" spans="1:52" s="70" customFormat="1" ht="15">
      <c r="A54" s="287"/>
      <c r="B54" s="63" t="s">
        <v>260</v>
      </c>
      <c r="C54" s="291"/>
      <c r="D54" s="77"/>
      <c r="E54" s="291"/>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row>
    <row r="55" spans="1:52" s="71" customFormat="1" ht="15">
      <c r="A55" s="69"/>
      <c r="B55" s="65"/>
      <c r="C55" s="291"/>
      <c r="D55" s="128"/>
      <c r="E55" s="291"/>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row>
    <row r="56" spans="1:52" s="70" customFormat="1" ht="15">
      <c r="A56" s="285">
        <v>18</v>
      </c>
      <c r="B56" s="68" t="s">
        <v>261</v>
      </c>
      <c r="C56" s="291"/>
      <c r="D56" s="78"/>
      <c r="E56" s="291"/>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c r="AJ56" s="59"/>
      <c r="AK56" s="59"/>
      <c r="AL56" s="59"/>
      <c r="AM56" s="59"/>
      <c r="AN56" s="59"/>
      <c r="AO56" s="59"/>
      <c r="AP56" s="59"/>
      <c r="AQ56" s="59"/>
      <c r="AR56" s="59"/>
      <c r="AS56" s="59"/>
      <c r="AT56" s="59"/>
      <c r="AU56" s="59"/>
      <c r="AV56" s="59"/>
      <c r="AW56" s="59"/>
      <c r="AX56" s="59"/>
      <c r="AY56" s="59"/>
      <c r="AZ56" s="59"/>
    </row>
    <row r="57" spans="1:52" s="70" customFormat="1" ht="15">
      <c r="A57" s="285"/>
      <c r="B57" s="68" t="s">
        <v>262</v>
      </c>
      <c r="C57" s="291"/>
      <c r="D57" s="78">
        <v>1</v>
      </c>
      <c r="E57" s="291"/>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59"/>
      <c r="AL57" s="59"/>
      <c r="AM57" s="59"/>
      <c r="AN57" s="59"/>
      <c r="AO57" s="59"/>
      <c r="AP57" s="59"/>
      <c r="AQ57" s="59"/>
      <c r="AR57" s="59"/>
      <c r="AS57" s="59"/>
      <c r="AT57" s="59"/>
      <c r="AU57" s="59"/>
      <c r="AV57" s="59"/>
      <c r="AW57" s="59"/>
      <c r="AX57" s="59"/>
      <c r="AY57" s="59"/>
      <c r="AZ57" s="59"/>
    </row>
    <row r="58" spans="1:52" s="71" customFormat="1" ht="15">
      <c r="A58" s="69"/>
      <c r="B58" s="65"/>
      <c r="C58" s="291"/>
      <c r="D58" s="128"/>
      <c r="E58" s="291"/>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row>
    <row r="59" spans="1:52" s="70" customFormat="1" ht="15">
      <c r="A59" s="287">
        <v>19</v>
      </c>
      <c r="B59" s="63" t="s">
        <v>263</v>
      </c>
      <c r="C59" s="291"/>
      <c r="D59" s="79">
        <v>1</v>
      </c>
      <c r="E59" s="291"/>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c r="AJ59" s="59"/>
      <c r="AK59" s="59"/>
      <c r="AL59" s="59"/>
      <c r="AM59" s="59"/>
      <c r="AN59" s="59"/>
      <c r="AO59" s="59"/>
      <c r="AP59" s="59"/>
      <c r="AQ59" s="59"/>
      <c r="AR59" s="59"/>
      <c r="AS59" s="59"/>
      <c r="AT59" s="59"/>
      <c r="AU59" s="59"/>
      <c r="AV59" s="59"/>
      <c r="AW59" s="59"/>
      <c r="AX59" s="59"/>
      <c r="AY59" s="59"/>
      <c r="AZ59" s="59"/>
    </row>
    <row r="60" spans="1:52" s="70" customFormat="1" ht="15">
      <c r="A60" s="287"/>
      <c r="B60" s="63" t="s">
        <v>264</v>
      </c>
      <c r="C60" s="291"/>
      <c r="D60" s="79"/>
      <c r="E60" s="291"/>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row>
    <row r="61" spans="1:52" s="71" customFormat="1" ht="15">
      <c r="A61" s="69"/>
      <c r="B61" s="65"/>
      <c r="C61" s="291"/>
      <c r="D61" s="128"/>
      <c r="E61" s="291"/>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row>
    <row r="62" spans="1:52" s="70" customFormat="1" ht="20.25" customHeight="1">
      <c r="A62" s="285">
        <v>20</v>
      </c>
      <c r="B62" s="68" t="s">
        <v>265</v>
      </c>
      <c r="C62" s="291"/>
      <c r="D62" s="77">
        <v>1</v>
      </c>
      <c r="E62" s="291"/>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c r="AJ62" s="59"/>
      <c r="AK62" s="59"/>
      <c r="AL62" s="59"/>
      <c r="AM62" s="59"/>
      <c r="AN62" s="59"/>
      <c r="AO62" s="59"/>
      <c r="AP62" s="59"/>
      <c r="AQ62" s="59"/>
      <c r="AR62" s="59"/>
      <c r="AS62" s="59"/>
      <c r="AT62" s="59"/>
      <c r="AU62" s="59"/>
      <c r="AV62" s="59"/>
      <c r="AW62" s="59"/>
      <c r="AX62" s="59"/>
      <c r="AY62" s="59"/>
      <c r="AZ62" s="59"/>
    </row>
    <row r="63" spans="1:52" s="70" customFormat="1" ht="15">
      <c r="A63" s="285"/>
      <c r="B63" s="68" t="s">
        <v>266</v>
      </c>
      <c r="C63" s="291"/>
      <c r="D63" s="77"/>
      <c r="E63" s="291"/>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c r="AJ63" s="59"/>
      <c r="AK63" s="59"/>
      <c r="AL63" s="59"/>
      <c r="AM63" s="59"/>
      <c r="AN63" s="59"/>
      <c r="AO63" s="59"/>
      <c r="AP63" s="59"/>
      <c r="AQ63" s="59"/>
      <c r="AR63" s="59"/>
      <c r="AS63" s="59"/>
      <c r="AT63" s="59"/>
      <c r="AU63" s="59"/>
      <c r="AV63" s="59"/>
      <c r="AW63" s="59"/>
      <c r="AX63" s="59"/>
      <c r="AY63" s="59"/>
      <c r="AZ63" s="59"/>
    </row>
    <row r="64" spans="1:52" s="71" customFormat="1" ht="15">
      <c r="A64" s="69"/>
      <c r="B64" s="65"/>
      <c r="C64" s="291"/>
      <c r="D64" s="66"/>
      <c r="E64" s="291"/>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row>
    <row r="65" spans="1:52" s="70" customFormat="1" ht="15">
      <c r="A65" s="287">
        <v>21</v>
      </c>
      <c r="B65" s="63" t="s">
        <v>267</v>
      </c>
      <c r="C65" s="291"/>
      <c r="D65" s="77">
        <v>1</v>
      </c>
      <c r="E65" s="291"/>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row>
    <row r="66" spans="1:52" s="70" customFormat="1" ht="15">
      <c r="A66" s="287"/>
      <c r="B66" s="63" t="s">
        <v>268</v>
      </c>
      <c r="C66" s="291"/>
      <c r="D66" s="77"/>
      <c r="E66" s="291"/>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row>
    <row r="67" spans="1:52" s="71" customFormat="1" ht="15">
      <c r="A67" s="69"/>
      <c r="B67" s="65"/>
      <c r="C67" s="291"/>
      <c r="D67" s="128"/>
      <c r="E67" s="291"/>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row>
    <row r="68" spans="1:52" s="70" customFormat="1" ht="15">
      <c r="A68" s="285">
        <v>22</v>
      </c>
      <c r="B68" s="68" t="s">
        <v>269</v>
      </c>
      <c r="C68" s="291"/>
      <c r="D68" s="78">
        <v>1</v>
      </c>
      <c r="E68" s="291"/>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row>
    <row r="69" spans="1:52" s="70" customFormat="1" ht="15">
      <c r="A69" s="285"/>
      <c r="B69" s="68" t="s">
        <v>270</v>
      </c>
      <c r="C69" s="291"/>
      <c r="D69" s="78"/>
      <c r="E69" s="291"/>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row>
    <row r="70" spans="1:52" s="71" customFormat="1" ht="15">
      <c r="A70" s="69"/>
      <c r="B70" s="65"/>
      <c r="C70" s="291"/>
      <c r="D70" s="128"/>
      <c r="E70" s="291"/>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row>
    <row r="71" spans="1:52" s="70" customFormat="1" ht="15">
      <c r="A71" s="287">
        <v>23</v>
      </c>
      <c r="B71" s="63" t="s">
        <v>271</v>
      </c>
      <c r="C71" s="291"/>
      <c r="D71" s="79">
        <v>1</v>
      </c>
      <c r="E71" s="291"/>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c r="AJ71" s="59"/>
      <c r="AK71" s="59"/>
      <c r="AL71" s="59"/>
      <c r="AM71" s="59"/>
      <c r="AN71" s="59"/>
      <c r="AO71" s="59"/>
      <c r="AP71" s="59"/>
      <c r="AQ71" s="59"/>
      <c r="AR71" s="59"/>
      <c r="AS71" s="59"/>
      <c r="AT71" s="59"/>
      <c r="AU71" s="59"/>
      <c r="AV71" s="59"/>
      <c r="AW71" s="59"/>
      <c r="AX71" s="59"/>
      <c r="AY71" s="59"/>
      <c r="AZ71" s="59"/>
    </row>
    <row r="72" spans="1:52" s="70" customFormat="1" ht="15">
      <c r="A72" s="287"/>
      <c r="B72" s="63" t="s">
        <v>272</v>
      </c>
      <c r="C72" s="291"/>
      <c r="D72" s="79"/>
      <c r="E72" s="291"/>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c r="AJ72" s="59"/>
      <c r="AK72" s="59"/>
      <c r="AL72" s="59"/>
      <c r="AM72" s="59"/>
      <c r="AN72" s="59"/>
      <c r="AO72" s="59"/>
      <c r="AP72" s="59"/>
      <c r="AQ72" s="59"/>
      <c r="AR72" s="59"/>
      <c r="AS72" s="59"/>
      <c r="AT72" s="59"/>
      <c r="AU72" s="59"/>
      <c r="AV72" s="59"/>
      <c r="AW72" s="59"/>
      <c r="AX72" s="59"/>
      <c r="AY72" s="59"/>
      <c r="AZ72" s="59"/>
    </row>
    <row r="73" spans="1:52" s="71" customFormat="1" ht="15">
      <c r="A73" s="69"/>
      <c r="B73" s="65"/>
      <c r="C73" s="291"/>
      <c r="D73" s="128"/>
      <c r="E73" s="291"/>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row>
    <row r="74" spans="1:52" s="70" customFormat="1" ht="15">
      <c r="A74" s="285">
        <v>24</v>
      </c>
      <c r="B74" s="68" t="s">
        <v>273</v>
      </c>
      <c r="C74" s="291"/>
      <c r="D74" s="77">
        <v>1</v>
      </c>
      <c r="E74" s="291"/>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row>
    <row r="75" spans="1:52" s="70" customFormat="1" ht="15">
      <c r="A75" s="285"/>
      <c r="B75" s="68" t="s">
        <v>274</v>
      </c>
      <c r="C75" s="291"/>
      <c r="D75" s="77"/>
      <c r="E75" s="291"/>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c r="AJ75" s="59"/>
      <c r="AK75" s="59"/>
      <c r="AL75" s="59"/>
      <c r="AM75" s="59"/>
      <c r="AN75" s="59"/>
      <c r="AO75" s="59"/>
      <c r="AP75" s="59"/>
      <c r="AQ75" s="59"/>
      <c r="AR75" s="59"/>
      <c r="AS75" s="59"/>
      <c r="AT75" s="59"/>
      <c r="AU75" s="59"/>
      <c r="AV75" s="59"/>
      <c r="AW75" s="59"/>
      <c r="AX75" s="59"/>
      <c r="AY75" s="59"/>
      <c r="AZ75" s="59"/>
    </row>
    <row r="76" spans="1:52" s="71" customFormat="1" ht="15">
      <c r="A76" s="69"/>
      <c r="B76" s="65"/>
      <c r="C76" s="291"/>
      <c r="D76" s="128"/>
      <c r="E76" s="291"/>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row>
    <row r="77" spans="1:52" s="70" customFormat="1" ht="15">
      <c r="A77" s="287">
        <v>25</v>
      </c>
      <c r="B77" s="63" t="s">
        <v>275</v>
      </c>
      <c r="C77" s="291"/>
      <c r="D77" s="78">
        <v>1</v>
      </c>
      <c r="E77" s="291"/>
      <c r="F77" s="59"/>
      <c r="G77" s="59"/>
      <c r="H77" s="59"/>
      <c r="I77" s="59"/>
      <c r="J77" s="59"/>
      <c r="K77" s="59"/>
      <c r="L77" s="59"/>
      <c r="M77" s="59"/>
      <c r="N77" s="59"/>
      <c r="O77" s="59"/>
      <c r="P77" s="59"/>
      <c r="Q77" s="59"/>
      <c r="R77" s="59"/>
      <c r="S77" s="59"/>
      <c r="T77" s="59"/>
      <c r="U77" s="59"/>
      <c r="V77" s="59"/>
      <c r="W77" s="59"/>
      <c r="X77" s="59"/>
      <c r="Y77" s="59"/>
      <c r="Z77" s="59"/>
      <c r="AA77" s="59"/>
      <c r="AB77" s="59"/>
      <c r="AC77" s="59"/>
      <c r="AD77" s="59"/>
      <c r="AE77" s="59"/>
      <c r="AF77" s="59"/>
      <c r="AG77" s="59"/>
      <c r="AH77" s="59"/>
      <c r="AI77" s="59"/>
      <c r="AJ77" s="59"/>
      <c r="AK77" s="59"/>
      <c r="AL77" s="59"/>
      <c r="AM77" s="59"/>
      <c r="AN77" s="59"/>
      <c r="AO77" s="59"/>
      <c r="AP77" s="59"/>
      <c r="AQ77" s="59"/>
      <c r="AR77" s="59"/>
      <c r="AS77" s="59"/>
      <c r="AT77" s="59"/>
      <c r="AU77" s="59"/>
      <c r="AV77" s="59"/>
      <c r="AW77" s="59"/>
      <c r="AX77" s="59"/>
      <c r="AY77" s="59"/>
      <c r="AZ77" s="59"/>
    </row>
    <row r="78" spans="1:52" s="70" customFormat="1" ht="15">
      <c r="A78" s="287"/>
      <c r="B78" s="63" t="s">
        <v>276</v>
      </c>
      <c r="C78" s="291"/>
      <c r="D78" s="78"/>
      <c r="E78" s="291"/>
      <c r="F78" s="59"/>
      <c r="G78" s="59"/>
      <c r="H78" s="59"/>
      <c r="I78" s="59"/>
      <c r="J78" s="59"/>
      <c r="K78" s="59"/>
      <c r="L78" s="59"/>
      <c r="M78" s="59"/>
      <c r="N78" s="59"/>
      <c r="O78" s="59"/>
      <c r="P78" s="59"/>
      <c r="Q78" s="59"/>
      <c r="R78" s="59"/>
      <c r="S78" s="59"/>
      <c r="T78" s="59"/>
      <c r="U78" s="59"/>
      <c r="V78" s="59"/>
      <c r="W78" s="59"/>
      <c r="X78" s="59"/>
      <c r="Y78" s="59"/>
      <c r="Z78" s="59"/>
      <c r="AA78" s="59"/>
      <c r="AB78" s="59"/>
      <c r="AC78" s="59"/>
      <c r="AD78" s="59"/>
      <c r="AE78" s="59"/>
      <c r="AF78" s="59"/>
      <c r="AG78" s="59"/>
      <c r="AH78" s="59"/>
      <c r="AI78" s="59"/>
      <c r="AJ78" s="59"/>
      <c r="AK78" s="59"/>
      <c r="AL78" s="59"/>
      <c r="AM78" s="59"/>
      <c r="AN78" s="59"/>
      <c r="AO78" s="59"/>
      <c r="AP78" s="59"/>
      <c r="AQ78" s="59"/>
      <c r="AR78" s="59"/>
      <c r="AS78" s="59"/>
      <c r="AT78" s="59"/>
      <c r="AU78" s="59"/>
      <c r="AV78" s="59"/>
      <c r="AW78" s="59"/>
      <c r="AX78" s="59"/>
      <c r="AY78" s="59"/>
      <c r="AZ78" s="59"/>
    </row>
    <row r="79" spans="1:52" s="71" customFormat="1" ht="15">
      <c r="A79" s="69"/>
      <c r="B79" s="65"/>
      <c r="C79" s="291"/>
      <c r="D79" s="128"/>
      <c r="E79" s="291"/>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row>
    <row r="80" spans="1:52" s="70" customFormat="1" ht="15">
      <c r="A80" s="285">
        <v>26</v>
      </c>
      <c r="B80" s="68" t="s">
        <v>277</v>
      </c>
      <c r="C80" s="291"/>
      <c r="D80" s="79">
        <v>1</v>
      </c>
      <c r="E80" s="291"/>
      <c r="F80" s="59"/>
      <c r="G80" s="59"/>
      <c r="H80" s="59"/>
      <c r="I80" s="59"/>
      <c r="J80" s="59"/>
      <c r="K80" s="59"/>
      <c r="L80" s="59"/>
      <c r="M80" s="59"/>
      <c r="N80" s="59"/>
      <c r="O80" s="59"/>
      <c r="P80" s="59"/>
      <c r="Q80" s="59"/>
      <c r="R80" s="59"/>
      <c r="S80" s="59"/>
      <c r="T80" s="59"/>
      <c r="U80" s="59"/>
      <c r="V80" s="59"/>
      <c r="W80" s="59"/>
      <c r="X80" s="59"/>
      <c r="Y80" s="59"/>
      <c r="Z80" s="59"/>
      <c r="AA80" s="59"/>
      <c r="AB80" s="59"/>
      <c r="AC80" s="59"/>
      <c r="AD80" s="59"/>
      <c r="AE80" s="59"/>
      <c r="AF80" s="59"/>
      <c r="AG80" s="59"/>
      <c r="AH80" s="59"/>
      <c r="AI80" s="59"/>
      <c r="AJ80" s="59"/>
      <c r="AK80" s="59"/>
      <c r="AL80" s="59"/>
      <c r="AM80" s="59"/>
      <c r="AN80" s="59"/>
      <c r="AO80" s="59"/>
      <c r="AP80" s="59"/>
      <c r="AQ80" s="59"/>
      <c r="AR80" s="59"/>
      <c r="AS80" s="59"/>
      <c r="AT80" s="59"/>
      <c r="AU80" s="59"/>
      <c r="AV80" s="59"/>
      <c r="AW80" s="59"/>
      <c r="AX80" s="59"/>
      <c r="AY80" s="59"/>
      <c r="AZ80" s="59"/>
    </row>
    <row r="81" spans="1:52" s="70" customFormat="1" ht="15">
      <c r="A81" s="285"/>
      <c r="B81" s="68" t="s">
        <v>278</v>
      </c>
      <c r="C81" s="291"/>
      <c r="D81" s="79"/>
      <c r="E81" s="291"/>
      <c r="F81" s="59"/>
      <c r="G81" s="59"/>
      <c r="H81" s="59"/>
      <c r="I81" s="59"/>
      <c r="J81" s="59"/>
      <c r="K81" s="59"/>
      <c r="L81" s="59"/>
      <c r="M81" s="59"/>
      <c r="N81" s="59"/>
      <c r="O81" s="59"/>
      <c r="P81" s="59"/>
      <c r="Q81" s="59"/>
      <c r="R81" s="59"/>
      <c r="S81" s="59"/>
      <c r="T81" s="59"/>
      <c r="U81" s="59"/>
      <c r="V81" s="59"/>
      <c r="W81" s="59"/>
      <c r="X81" s="59"/>
      <c r="Y81" s="59"/>
      <c r="Z81" s="59"/>
      <c r="AA81" s="59"/>
      <c r="AB81" s="59"/>
      <c r="AC81" s="59"/>
      <c r="AD81" s="59"/>
      <c r="AE81" s="59"/>
      <c r="AF81" s="59"/>
      <c r="AG81" s="59"/>
      <c r="AH81" s="59"/>
      <c r="AI81" s="59"/>
      <c r="AJ81" s="59"/>
      <c r="AK81" s="59"/>
      <c r="AL81" s="59"/>
      <c r="AM81" s="59"/>
      <c r="AN81" s="59"/>
      <c r="AO81" s="59"/>
      <c r="AP81" s="59"/>
      <c r="AQ81" s="59"/>
      <c r="AR81" s="59"/>
      <c r="AS81" s="59"/>
      <c r="AT81" s="59"/>
      <c r="AU81" s="59"/>
      <c r="AV81" s="59"/>
      <c r="AW81" s="59"/>
      <c r="AX81" s="59"/>
      <c r="AY81" s="59"/>
      <c r="AZ81" s="59"/>
    </row>
    <row r="82" spans="1:52" s="71" customFormat="1" ht="15">
      <c r="A82" s="69"/>
      <c r="B82" s="65"/>
      <c r="C82" s="291"/>
      <c r="D82" s="128"/>
      <c r="E82" s="291"/>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row>
    <row r="83" spans="1:52" s="70" customFormat="1" ht="15">
      <c r="A83" s="287">
        <v>27</v>
      </c>
      <c r="B83" s="63" t="s">
        <v>279</v>
      </c>
      <c r="C83" s="291"/>
      <c r="D83" s="77">
        <v>1</v>
      </c>
      <c r="E83" s="291"/>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c r="AI83" s="59"/>
      <c r="AJ83" s="59"/>
      <c r="AK83" s="59"/>
      <c r="AL83" s="59"/>
      <c r="AM83" s="59"/>
      <c r="AN83" s="59"/>
      <c r="AO83" s="59"/>
      <c r="AP83" s="59"/>
      <c r="AQ83" s="59"/>
      <c r="AR83" s="59"/>
      <c r="AS83" s="59"/>
      <c r="AT83" s="59"/>
      <c r="AU83" s="59"/>
      <c r="AV83" s="59"/>
      <c r="AW83" s="59"/>
      <c r="AX83" s="59"/>
      <c r="AY83" s="59"/>
      <c r="AZ83" s="59"/>
    </row>
    <row r="84" spans="1:52" s="70" customFormat="1" ht="15">
      <c r="A84" s="287"/>
      <c r="B84" s="63" t="s">
        <v>280</v>
      </c>
      <c r="C84" s="291"/>
      <c r="D84" s="77"/>
      <c r="E84" s="291"/>
      <c r="F84" s="59"/>
      <c r="G84" s="59"/>
      <c r="H84" s="59"/>
      <c r="I84" s="59"/>
      <c r="J84" s="59"/>
      <c r="K84" s="59"/>
      <c r="L84" s="59"/>
      <c r="M84" s="59"/>
      <c r="N84" s="59"/>
      <c r="O84" s="59"/>
      <c r="P84" s="59"/>
      <c r="Q84" s="59"/>
      <c r="R84" s="59"/>
      <c r="S84" s="59"/>
      <c r="T84" s="59"/>
      <c r="U84" s="59"/>
      <c r="V84" s="59"/>
      <c r="W84" s="59"/>
      <c r="X84" s="59"/>
      <c r="Y84" s="59"/>
      <c r="Z84" s="59"/>
      <c r="AA84" s="59"/>
      <c r="AB84" s="59"/>
      <c r="AC84" s="59"/>
      <c r="AD84" s="59"/>
      <c r="AE84" s="59"/>
      <c r="AF84" s="59"/>
      <c r="AG84" s="59"/>
      <c r="AH84" s="59"/>
      <c r="AI84" s="59"/>
      <c r="AJ84" s="59"/>
      <c r="AK84" s="59"/>
      <c r="AL84" s="59"/>
      <c r="AM84" s="59"/>
      <c r="AN84" s="59"/>
      <c r="AO84" s="59"/>
      <c r="AP84" s="59"/>
      <c r="AQ84" s="59"/>
      <c r="AR84" s="59"/>
      <c r="AS84" s="59"/>
      <c r="AT84" s="59"/>
      <c r="AU84" s="59"/>
      <c r="AV84" s="59"/>
      <c r="AW84" s="59"/>
      <c r="AX84" s="59"/>
      <c r="AY84" s="59"/>
      <c r="AZ84" s="59"/>
    </row>
    <row r="85" spans="1:52" s="71" customFormat="1" ht="15">
      <c r="A85" s="69"/>
      <c r="B85" s="65"/>
      <c r="C85" s="291"/>
      <c r="D85" s="128"/>
      <c r="E85" s="291"/>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row>
    <row r="86" spans="1:52" s="70" customFormat="1" ht="15">
      <c r="A86" s="285">
        <v>28</v>
      </c>
      <c r="B86" s="68" t="s">
        <v>281</v>
      </c>
      <c r="C86" s="291"/>
      <c r="D86" s="78">
        <v>1</v>
      </c>
      <c r="E86" s="291"/>
      <c r="F86" s="59"/>
      <c r="G86" s="59"/>
      <c r="H86" s="59"/>
      <c r="I86" s="59"/>
      <c r="J86" s="59"/>
      <c r="K86" s="59"/>
      <c r="L86" s="59"/>
      <c r="M86" s="59"/>
      <c r="N86" s="59"/>
      <c r="O86" s="59"/>
      <c r="P86" s="59"/>
      <c r="Q86" s="59"/>
      <c r="R86" s="59"/>
      <c r="S86" s="59"/>
      <c r="T86" s="59"/>
      <c r="U86" s="59"/>
      <c r="V86" s="59"/>
      <c r="W86" s="59"/>
      <c r="X86" s="59"/>
      <c r="Y86" s="59"/>
      <c r="Z86" s="59"/>
      <c r="AA86" s="59"/>
      <c r="AB86" s="59"/>
      <c r="AC86" s="59"/>
      <c r="AD86" s="59"/>
      <c r="AE86" s="59"/>
      <c r="AF86" s="59"/>
      <c r="AG86" s="59"/>
      <c r="AH86" s="59"/>
      <c r="AI86" s="59"/>
      <c r="AJ86" s="59"/>
      <c r="AK86" s="59"/>
      <c r="AL86" s="59"/>
      <c r="AM86" s="59"/>
      <c r="AN86" s="59"/>
      <c r="AO86" s="59"/>
      <c r="AP86" s="59"/>
      <c r="AQ86" s="59"/>
      <c r="AR86" s="59"/>
      <c r="AS86" s="59"/>
      <c r="AT86" s="59"/>
      <c r="AU86" s="59"/>
      <c r="AV86" s="59"/>
      <c r="AW86" s="59"/>
      <c r="AX86" s="59"/>
      <c r="AY86" s="59"/>
      <c r="AZ86" s="59"/>
    </row>
    <row r="87" spans="1:52" s="70" customFormat="1" ht="15">
      <c r="A87" s="285"/>
      <c r="B87" s="68" t="s">
        <v>282</v>
      </c>
      <c r="C87" s="291"/>
      <c r="D87" s="78"/>
      <c r="E87" s="291"/>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c r="AY87" s="59"/>
      <c r="AZ87" s="59"/>
    </row>
    <row r="88" spans="1:52" s="71" customFormat="1" ht="15">
      <c r="A88" s="69"/>
      <c r="B88" s="65"/>
      <c r="C88" s="291"/>
      <c r="D88" s="128"/>
      <c r="E88" s="291"/>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row>
    <row r="89" spans="1:52" s="70" customFormat="1" ht="15">
      <c r="A89" s="287">
        <v>29</v>
      </c>
      <c r="B89" s="63" t="s">
        <v>283</v>
      </c>
      <c r="C89" s="291"/>
      <c r="D89" s="79"/>
      <c r="E89" s="291"/>
      <c r="F89" s="59"/>
      <c r="G89" s="59"/>
      <c r="H89" s="59"/>
      <c r="I89" s="59"/>
      <c r="J89" s="59"/>
      <c r="K89" s="59"/>
      <c r="L89" s="59"/>
      <c r="M89" s="59"/>
      <c r="N89" s="59"/>
      <c r="O89" s="59"/>
      <c r="P89" s="59"/>
      <c r="Q89" s="59"/>
      <c r="R89" s="59"/>
      <c r="S89" s="59"/>
      <c r="T89" s="59"/>
      <c r="U89" s="59"/>
      <c r="V89" s="59"/>
      <c r="W89" s="59"/>
      <c r="X89" s="59"/>
      <c r="Y89" s="59"/>
      <c r="Z89" s="59"/>
      <c r="AA89" s="59"/>
      <c r="AB89" s="59"/>
      <c r="AC89" s="59"/>
      <c r="AD89" s="59"/>
      <c r="AE89" s="59"/>
      <c r="AF89" s="59"/>
      <c r="AG89" s="59"/>
      <c r="AH89" s="59"/>
      <c r="AI89" s="59"/>
      <c r="AJ89" s="59"/>
      <c r="AK89" s="59"/>
      <c r="AL89" s="59"/>
      <c r="AM89" s="59"/>
      <c r="AN89" s="59"/>
      <c r="AO89" s="59"/>
      <c r="AP89" s="59"/>
      <c r="AQ89" s="59"/>
      <c r="AR89" s="59"/>
      <c r="AS89" s="59"/>
      <c r="AT89" s="59"/>
      <c r="AU89" s="59"/>
      <c r="AV89" s="59"/>
      <c r="AW89" s="59"/>
      <c r="AX89" s="59"/>
      <c r="AY89" s="59"/>
      <c r="AZ89" s="59"/>
    </row>
    <row r="90" spans="1:52" s="70" customFormat="1" ht="15">
      <c r="A90" s="287"/>
      <c r="B90" s="63" t="s">
        <v>284</v>
      </c>
      <c r="C90" s="291"/>
      <c r="D90" s="79">
        <v>1</v>
      </c>
      <c r="E90" s="291"/>
      <c r="F90" s="59"/>
      <c r="G90" s="59"/>
      <c r="H90" s="59"/>
      <c r="I90" s="59"/>
      <c r="J90" s="59"/>
      <c r="K90" s="59"/>
      <c r="L90" s="59"/>
      <c r="M90" s="59"/>
      <c r="N90" s="59"/>
      <c r="O90" s="59"/>
      <c r="P90" s="59"/>
      <c r="Q90" s="59"/>
      <c r="R90" s="59"/>
      <c r="S90" s="59"/>
      <c r="T90" s="59"/>
      <c r="U90" s="59"/>
      <c r="V90" s="59"/>
      <c r="W90" s="59"/>
      <c r="X90" s="59"/>
      <c r="Y90" s="59"/>
      <c r="Z90" s="59"/>
      <c r="AA90" s="59"/>
      <c r="AB90" s="59"/>
      <c r="AC90" s="59"/>
      <c r="AD90" s="59"/>
      <c r="AE90" s="59"/>
      <c r="AF90" s="59"/>
      <c r="AG90" s="59"/>
      <c r="AH90" s="59"/>
      <c r="AI90" s="59"/>
      <c r="AJ90" s="59"/>
      <c r="AK90" s="59"/>
      <c r="AL90" s="59"/>
      <c r="AM90" s="59"/>
      <c r="AN90" s="59"/>
      <c r="AO90" s="59"/>
      <c r="AP90" s="59"/>
      <c r="AQ90" s="59"/>
      <c r="AR90" s="59"/>
      <c r="AS90" s="59"/>
      <c r="AT90" s="59"/>
      <c r="AU90" s="59"/>
      <c r="AV90" s="59"/>
      <c r="AW90" s="59"/>
      <c r="AX90" s="59"/>
      <c r="AY90" s="59"/>
      <c r="AZ90" s="59"/>
    </row>
    <row r="91" spans="1:52" s="71" customFormat="1" ht="15">
      <c r="A91" s="69"/>
      <c r="B91" s="65"/>
      <c r="C91" s="291"/>
      <c r="D91" s="128"/>
      <c r="E91" s="291"/>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row>
    <row r="92" spans="1:52" s="70" customFormat="1" ht="15">
      <c r="A92" s="285">
        <v>30</v>
      </c>
      <c r="B92" s="68" t="s">
        <v>285</v>
      </c>
      <c r="C92" s="291"/>
      <c r="D92" s="77">
        <v>1</v>
      </c>
      <c r="E92" s="291"/>
      <c r="F92" s="59"/>
      <c r="G92" s="59"/>
      <c r="H92" s="59"/>
      <c r="I92" s="59"/>
      <c r="J92" s="59"/>
      <c r="K92" s="59"/>
      <c r="L92" s="59"/>
      <c r="M92" s="59"/>
      <c r="N92" s="59"/>
      <c r="O92" s="59"/>
      <c r="P92" s="59"/>
      <c r="Q92" s="59"/>
      <c r="R92" s="59"/>
      <c r="S92" s="59"/>
      <c r="T92" s="59"/>
      <c r="U92" s="59"/>
      <c r="V92" s="59"/>
      <c r="W92" s="59"/>
      <c r="X92" s="59"/>
      <c r="Y92" s="59"/>
      <c r="Z92" s="59"/>
      <c r="AA92" s="59"/>
      <c r="AB92" s="59"/>
      <c r="AC92" s="59"/>
      <c r="AD92" s="59"/>
      <c r="AE92" s="59"/>
      <c r="AF92" s="59"/>
      <c r="AG92" s="59"/>
      <c r="AH92" s="59"/>
      <c r="AI92" s="59"/>
      <c r="AJ92" s="59"/>
      <c r="AK92" s="59"/>
      <c r="AL92" s="59"/>
      <c r="AM92" s="59"/>
      <c r="AN92" s="59"/>
      <c r="AO92" s="59"/>
      <c r="AP92" s="59"/>
      <c r="AQ92" s="59"/>
      <c r="AR92" s="59"/>
      <c r="AS92" s="59"/>
      <c r="AT92" s="59"/>
      <c r="AU92" s="59"/>
      <c r="AV92" s="59"/>
      <c r="AW92" s="59"/>
      <c r="AX92" s="59"/>
      <c r="AY92" s="59"/>
      <c r="AZ92" s="59"/>
    </row>
    <row r="93" spans="1:52" s="70" customFormat="1" ht="15">
      <c r="A93" s="285"/>
      <c r="B93" s="68" t="s">
        <v>286</v>
      </c>
      <c r="C93" s="291"/>
      <c r="D93" s="77"/>
      <c r="E93" s="291"/>
      <c r="F93" s="59"/>
      <c r="G93" s="59"/>
      <c r="H93" s="59"/>
      <c r="I93" s="59"/>
      <c r="J93" s="59"/>
      <c r="K93" s="59"/>
      <c r="L93" s="59"/>
      <c r="M93" s="59"/>
      <c r="N93" s="59"/>
      <c r="O93" s="59"/>
      <c r="P93" s="59"/>
      <c r="Q93" s="59"/>
      <c r="R93" s="59"/>
      <c r="S93" s="59"/>
      <c r="T93" s="59"/>
      <c r="U93" s="59"/>
      <c r="V93" s="59"/>
      <c r="W93" s="59"/>
      <c r="X93" s="59"/>
      <c r="Y93" s="59"/>
      <c r="Z93" s="59"/>
      <c r="AA93" s="59"/>
      <c r="AB93" s="59"/>
      <c r="AC93" s="59"/>
      <c r="AD93" s="59"/>
      <c r="AE93" s="59"/>
      <c r="AF93" s="59"/>
      <c r="AG93" s="59"/>
      <c r="AH93" s="59"/>
      <c r="AI93" s="59"/>
      <c r="AJ93" s="59"/>
      <c r="AK93" s="59"/>
      <c r="AL93" s="59"/>
      <c r="AM93" s="59"/>
      <c r="AN93" s="59"/>
      <c r="AO93" s="59"/>
      <c r="AP93" s="59"/>
      <c r="AQ93" s="59"/>
      <c r="AR93" s="59"/>
      <c r="AS93" s="59"/>
      <c r="AT93" s="59"/>
      <c r="AU93" s="59"/>
      <c r="AV93" s="59"/>
      <c r="AW93" s="59"/>
      <c r="AX93" s="59"/>
      <c r="AY93" s="59"/>
      <c r="AZ93" s="59"/>
    </row>
    <row r="94" spans="1:52" s="71" customFormat="1" ht="15">
      <c r="A94" s="69"/>
      <c r="B94" s="65"/>
      <c r="C94" s="291"/>
      <c r="D94" s="66"/>
      <c r="E94" s="291"/>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row>
    <row r="95" spans="1:52" s="70" customFormat="1" ht="15">
      <c r="A95" s="287">
        <v>31</v>
      </c>
      <c r="B95" s="63" t="s">
        <v>287</v>
      </c>
      <c r="C95" s="291"/>
      <c r="D95" s="77"/>
      <c r="E95" s="291"/>
      <c r="F95" s="59"/>
      <c r="G95" s="59"/>
      <c r="H95" s="59"/>
      <c r="I95" s="59"/>
      <c r="J95" s="59"/>
      <c r="K95" s="59"/>
      <c r="L95" s="59"/>
      <c r="M95" s="59"/>
      <c r="N95" s="59"/>
      <c r="O95" s="59"/>
      <c r="P95" s="59"/>
      <c r="Q95" s="59"/>
      <c r="R95" s="59"/>
      <c r="S95" s="59"/>
      <c r="T95" s="59"/>
      <c r="U95" s="59"/>
      <c r="V95" s="59"/>
      <c r="W95" s="59"/>
      <c r="X95" s="59"/>
      <c r="Y95" s="59"/>
      <c r="Z95" s="59"/>
      <c r="AA95" s="59"/>
      <c r="AB95" s="59"/>
      <c r="AC95" s="59"/>
      <c r="AD95" s="59"/>
      <c r="AE95" s="59"/>
      <c r="AF95" s="59"/>
      <c r="AG95" s="59"/>
      <c r="AH95" s="59"/>
      <c r="AI95" s="59"/>
      <c r="AJ95" s="59"/>
      <c r="AK95" s="59"/>
      <c r="AL95" s="59"/>
      <c r="AM95" s="59"/>
      <c r="AN95" s="59"/>
      <c r="AO95" s="59"/>
      <c r="AP95" s="59"/>
      <c r="AQ95" s="59"/>
      <c r="AR95" s="59"/>
      <c r="AS95" s="59"/>
      <c r="AT95" s="59"/>
      <c r="AU95" s="59"/>
      <c r="AV95" s="59"/>
      <c r="AW95" s="59"/>
      <c r="AX95" s="59"/>
      <c r="AY95" s="59"/>
      <c r="AZ95" s="59"/>
    </row>
    <row r="96" spans="1:52" s="70" customFormat="1" ht="15">
      <c r="A96" s="287"/>
      <c r="B96" s="63" t="s">
        <v>288</v>
      </c>
      <c r="C96" s="291"/>
      <c r="D96" s="77">
        <v>1</v>
      </c>
      <c r="E96" s="291"/>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E96" s="59"/>
      <c r="AF96" s="59"/>
      <c r="AG96" s="59"/>
      <c r="AH96" s="59"/>
      <c r="AI96" s="59"/>
      <c r="AJ96" s="59"/>
      <c r="AK96" s="59"/>
      <c r="AL96" s="59"/>
      <c r="AM96" s="59"/>
      <c r="AN96" s="59"/>
      <c r="AO96" s="59"/>
      <c r="AP96" s="59"/>
      <c r="AQ96" s="59"/>
      <c r="AR96" s="59"/>
      <c r="AS96" s="59"/>
      <c r="AT96" s="59"/>
      <c r="AU96" s="59"/>
      <c r="AV96" s="59"/>
      <c r="AW96" s="59"/>
      <c r="AX96" s="59"/>
      <c r="AY96" s="59"/>
      <c r="AZ96" s="59"/>
    </row>
    <row r="97" spans="1:52" s="71" customFormat="1" ht="15">
      <c r="A97" s="69"/>
      <c r="B97" s="65"/>
      <c r="C97" s="291"/>
      <c r="D97" s="128"/>
      <c r="E97" s="291"/>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row>
    <row r="98" spans="1:52" s="70" customFormat="1" ht="15">
      <c r="A98" s="285">
        <v>32</v>
      </c>
      <c r="B98" s="68" t="s">
        <v>289</v>
      </c>
      <c r="C98" s="291"/>
      <c r="D98" s="78">
        <v>1</v>
      </c>
      <c r="E98" s="291"/>
      <c r="F98" s="59"/>
      <c r="G98" s="59"/>
      <c r="H98" s="59"/>
      <c r="I98" s="59"/>
      <c r="J98" s="59"/>
      <c r="K98" s="59"/>
      <c r="L98" s="59"/>
      <c r="M98" s="59"/>
      <c r="N98" s="59"/>
      <c r="O98" s="59"/>
      <c r="P98" s="59"/>
      <c r="Q98" s="59"/>
      <c r="R98" s="59"/>
      <c r="S98" s="59"/>
      <c r="T98" s="59"/>
      <c r="U98" s="59"/>
      <c r="V98" s="59"/>
      <c r="W98" s="59"/>
      <c r="X98" s="59"/>
      <c r="Y98" s="59"/>
      <c r="Z98" s="59"/>
      <c r="AA98" s="59"/>
      <c r="AB98" s="59"/>
      <c r="AC98" s="59"/>
      <c r="AD98" s="59"/>
      <c r="AE98" s="59"/>
      <c r="AF98" s="59"/>
      <c r="AG98" s="59"/>
      <c r="AH98" s="59"/>
      <c r="AI98" s="59"/>
      <c r="AJ98" s="59"/>
      <c r="AK98" s="59"/>
      <c r="AL98" s="59"/>
      <c r="AM98" s="59"/>
      <c r="AN98" s="59"/>
      <c r="AO98" s="59"/>
      <c r="AP98" s="59"/>
      <c r="AQ98" s="59"/>
      <c r="AR98" s="59"/>
      <c r="AS98" s="59"/>
      <c r="AT98" s="59"/>
      <c r="AU98" s="59"/>
      <c r="AV98" s="59"/>
      <c r="AW98" s="59"/>
      <c r="AX98" s="59"/>
      <c r="AY98" s="59"/>
      <c r="AZ98" s="59"/>
    </row>
    <row r="99" spans="1:52" s="70" customFormat="1" ht="15">
      <c r="A99" s="285"/>
      <c r="B99" s="68" t="s">
        <v>290</v>
      </c>
      <c r="C99" s="291"/>
      <c r="D99" s="78"/>
      <c r="E99" s="291"/>
      <c r="F99" s="59"/>
      <c r="G99" s="59"/>
      <c r="H99" s="59"/>
      <c r="I99" s="59"/>
      <c r="J99" s="59"/>
      <c r="K99" s="59"/>
      <c r="L99" s="59"/>
      <c r="M99" s="59"/>
      <c r="N99" s="59"/>
      <c r="O99" s="59"/>
      <c r="P99" s="59"/>
      <c r="Q99" s="59"/>
      <c r="R99" s="59"/>
      <c r="S99" s="59"/>
      <c r="T99" s="59"/>
      <c r="U99" s="59"/>
      <c r="V99" s="59"/>
      <c r="W99" s="59"/>
      <c r="X99" s="59"/>
      <c r="Y99" s="59"/>
      <c r="Z99" s="59"/>
      <c r="AA99" s="59"/>
      <c r="AB99" s="59"/>
      <c r="AC99" s="59"/>
      <c r="AD99" s="59"/>
      <c r="AE99" s="59"/>
      <c r="AF99" s="59"/>
      <c r="AG99" s="59"/>
      <c r="AH99" s="59"/>
      <c r="AI99" s="59"/>
      <c r="AJ99" s="59"/>
      <c r="AK99" s="59"/>
      <c r="AL99" s="59"/>
      <c r="AM99" s="59"/>
      <c r="AN99" s="59"/>
      <c r="AO99" s="59"/>
      <c r="AP99" s="59"/>
      <c r="AQ99" s="59"/>
      <c r="AR99" s="59"/>
      <c r="AS99" s="59"/>
      <c r="AT99" s="59"/>
      <c r="AU99" s="59"/>
      <c r="AV99" s="59"/>
      <c r="AW99" s="59"/>
      <c r="AX99" s="59"/>
      <c r="AY99" s="59"/>
      <c r="AZ99" s="59"/>
    </row>
    <row r="100" spans="1:52" s="71" customFormat="1" ht="15">
      <c r="A100" s="69"/>
      <c r="B100" s="65"/>
      <c r="C100" s="291"/>
      <c r="D100" s="128"/>
      <c r="E100" s="291"/>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row>
    <row r="101" spans="1:52" s="70" customFormat="1" ht="15">
      <c r="A101" s="287">
        <v>33</v>
      </c>
      <c r="B101" s="63" t="s">
        <v>291</v>
      </c>
      <c r="C101" s="291"/>
      <c r="D101" s="79">
        <v>1</v>
      </c>
      <c r="E101" s="291"/>
      <c r="F101" s="59"/>
      <c r="G101" s="59"/>
      <c r="H101" s="59"/>
      <c r="I101" s="59"/>
      <c r="J101" s="59"/>
      <c r="K101" s="59"/>
      <c r="L101" s="59"/>
      <c r="M101" s="59"/>
      <c r="N101" s="59"/>
      <c r="O101" s="59"/>
      <c r="P101" s="59"/>
      <c r="Q101" s="59"/>
      <c r="R101" s="59"/>
      <c r="S101" s="59"/>
      <c r="T101" s="59"/>
      <c r="U101" s="59"/>
      <c r="V101" s="59"/>
      <c r="W101" s="59"/>
      <c r="X101" s="59"/>
      <c r="Y101" s="59"/>
      <c r="Z101" s="59"/>
      <c r="AA101" s="59"/>
      <c r="AB101" s="59"/>
      <c r="AC101" s="59"/>
      <c r="AD101" s="59"/>
      <c r="AE101" s="59"/>
      <c r="AF101" s="59"/>
      <c r="AG101" s="59"/>
      <c r="AH101" s="59"/>
      <c r="AI101" s="59"/>
      <c r="AJ101" s="59"/>
      <c r="AK101" s="59"/>
      <c r="AL101" s="59"/>
      <c r="AM101" s="59"/>
      <c r="AN101" s="59"/>
      <c r="AO101" s="59"/>
      <c r="AP101" s="59"/>
      <c r="AQ101" s="59"/>
      <c r="AR101" s="59"/>
      <c r="AS101" s="59"/>
      <c r="AT101" s="59"/>
      <c r="AU101" s="59"/>
      <c r="AV101" s="59"/>
      <c r="AW101" s="59"/>
      <c r="AX101" s="59"/>
      <c r="AY101" s="59"/>
      <c r="AZ101" s="59"/>
    </row>
    <row r="102" spans="1:52" s="70" customFormat="1" ht="15">
      <c r="A102" s="287"/>
      <c r="B102" s="63" t="s">
        <v>292</v>
      </c>
      <c r="C102" s="291"/>
      <c r="D102" s="79"/>
      <c r="E102" s="291"/>
      <c r="F102" s="59"/>
      <c r="G102" s="59"/>
      <c r="H102" s="59"/>
      <c r="I102" s="59"/>
      <c r="J102" s="59"/>
      <c r="K102" s="59"/>
      <c r="L102" s="59"/>
      <c r="M102" s="59"/>
      <c r="N102" s="59"/>
      <c r="O102" s="59"/>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59"/>
      <c r="AZ102" s="59"/>
    </row>
    <row r="103" spans="1:52" s="71" customFormat="1" ht="15">
      <c r="A103" s="69"/>
      <c r="B103" s="65"/>
      <c r="C103" s="291"/>
      <c r="D103" s="128"/>
      <c r="E103" s="291"/>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row>
    <row r="104" spans="1:52" s="70" customFormat="1" ht="15">
      <c r="A104" s="285">
        <v>34</v>
      </c>
      <c r="B104" s="68" t="s">
        <v>293</v>
      </c>
      <c r="C104" s="291"/>
      <c r="D104" s="77">
        <v>1</v>
      </c>
      <c r="E104" s="291"/>
      <c r="F104" s="59"/>
      <c r="G104" s="59"/>
      <c r="H104" s="59"/>
      <c r="I104" s="59"/>
      <c r="J104" s="59"/>
      <c r="K104" s="59"/>
      <c r="L104" s="59"/>
      <c r="M104" s="59"/>
      <c r="N104" s="59"/>
      <c r="O104" s="59"/>
      <c r="P104" s="59"/>
      <c r="Q104" s="59"/>
      <c r="R104" s="59"/>
      <c r="S104" s="59"/>
      <c r="T104" s="59"/>
      <c r="U104" s="59"/>
      <c r="V104" s="59"/>
      <c r="W104" s="59"/>
      <c r="X104" s="59"/>
      <c r="Y104" s="59"/>
      <c r="Z104" s="59"/>
      <c r="AA104" s="59"/>
      <c r="AB104" s="59"/>
      <c r="AC104" s="59"/>
      <c r="AD104" s="59"/>
      <c r="AE104" s="59"/>
      <c r="AF104" s="59"/>
      <c r="AG104" s="59"/>
      <c r="AH104" s="59"/>
      <c r="AI104" s="59"/>
      <c r="AJ104" s="59"/>
      <c r="AK104" s="59"/>
      <c r="AL104" s="59"/>
      <c r="AM104" s="59"/>
      <c r="AN104" s="59"/>
      <c r="AO104" s="59"/>
      <c r="AP104" s="59"/>
      <c r="AQ104" s="59"/>
      <c r="AR104" s="59"/>
      <c r="AS104" s="59"/>
      <c r="AT104" s="59"/>
      <c r="AU104" s="59"/>
      <c r="AV104" s="59"/>
      <c r="AW104" s="59"/>
      <c r="AX104" s="59"/>
      <c r="AY104" s="59"/>
      <c r="AZ104" s="59"/>
    </row>
    <row r="105" spans="1:52" s="70" customFormat="1" ht="15">
      <c r="A105" s="285"/>
      <c r="B105" s="68" t="s">
        <v>294</v>
      </c>
      <c r="C105" s="291"/>
      <c r="D105" s="77"/>
      <c r="E105" s="291"/>
      <c r="F105" s="59"/>
      <c r="G105" s="59"/>
      <c r="H105" s="59"/>
      <c r="I105" s="59"/>
      <c r="J105" s="59"/>
      <c r="K105" s="59"/>
      <c r="L105" s="59"/>
      <c r="M105" s="59"/>
      <c r="N105" s="59"/>
      <c r="O105" s="59"/>
      <c r="P105" s="59"/>
      <c r="Q105" s="59"/>
      <c r="R105" s="59"/>
      <c r="S105" s="59"/>
      <c r="T105" s="59"/>
      <c r="U105" s="59"/>
      <c r="V105" s="59"/>
      <c r="W105" s="59"/>
      <c r="X105" s="59"/>
      <c r="Y105" s="59"/>
      <c r="Z105" s="59"/>
      <c r="AA105" s="59"/>
      <c r="AB105" s="59"/>
      <c r="AC105" s="59"/>
      <c r="AD105" s="59"/>
      <c r="AE105" s="59"/>
      <c r="AF105" s="59"/>
      <c r="AG105" s="59"/>
      <c r="AH105" s="59"/>
      <c r="AI105" s="59"/>
      <c r="AJ105" s="59"/>
      <c r="AK105" s="59"/>
      <c r="AL105" s="59"/>
      <c r="AM105" s="59"/>
      <c r="AN105" s="59"/>
      <c r="AO105" s="59"/>
      <c r="AP105" s="59"/>
      <c r="AQ105" s="59"/>
      <c r="AR105" s="59"/>
      <c r="AS105" s="59"/>
      <c r="AT105" s="59"/>
      <c r="AU105" s="59"/>
      <c r="AV105" s="59"/>
      <c r="AW105" s="59"/>
      <c r="AX105" s="59"/>
      <c r="AY105" s="59"/>
      <c r="AZ105" s="59"/>
    </row>
    <row r="106" spans="1:52" s="71" customFormat="1" ht="15">
      <c r="A106" s="69"/>
      <c r="B106" s="65"/>
      <c r="C106" s="291"/>
      <c r="D106" s="128"/>
      <c r="E106" s="291"/>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row>
    <row r="107" spans="1:52" s="70" customFormat="1" ht="15">
      <c r="A107" s="287">
        <v>35</v>
      </c>
      <c r="B107" s="63" t="s">
        <v>295</v>
      </c>
      <c r="C107" s="291"/>
      <c r="D107" s="78">
        <v>1</v>
      </c>
      <c r="E107" s="291"/>
      <c r="F107" s="59"/>
      <c r="G107" s="59"/>
      <c r="H107" s="59"/>
      <c r="I107" s="59"/>
      <c r="J107" s="59"/>
      <c r="K107" s="59"/>
      <c r="L107" s="59"/>
      <c r="M107" s="59"/>
      <c r="N107" s="59"/>
      <c r="O107" s="59"/>
      <c r="P107" s="59"/>
      <c r="Q107" s="59"/>
      <c r="R107" s="59"/>
      <c r="S107" s="59"/>
      <c r="T107" s="59"/>
      <c r="U107" s="59"/>
      <c r="V107" s="59"/>
      <c r="W107" s="59"/>
      <c r="X107" s="59"/>
      <c r="Y107" s="59"/>
      <c r="Z107" s="59"/>
      <c r="AA107" s="59"/>
      <c r="AB107" s="59"/>
      <c r="AC107" s="59"/>
      <c r="AD107" s="59"/>
      <c r="AE107" s="59"/>
      <c r="AF107" s="59"/>
      <c r="AG107" s="59"/>
      <c r="AH107" s="59"/>
      <c r="AI107" s="59"/>
      <c r="AJ107" s="59"/>
      <c r="AK107" s="59"/>
      <c r="AL107" s="59"/>
      <c r="AM107" s="59"/>
      <c r="AN107" s="59"/>
      <c r="AO107" s="59"/>
      <c r="AP107" s="59"/>
      <c r="AQ107" s="59"/>
      <c r="AR107" s="59"/>
      <c r="AS107" s="59"/>
      <c r="AT107" s="59"/>
      <c r="AU107" s="59"/>
      <c r="AV107" s="59"/>
      <c r="AW107" s="59"/>
      <c r="AX107" s="59"/>
      <c r="AY107" s="59"/>
      <c r="AZ107" s="59"/>
    </row>
    <row r="108" spans="1:52" s="70" customFormat="1" ht="15">
      <c r="A108" s="287"/>
      <c r="B108" s="63" t="s">
        <v>296</v>
      </c>
      <c r="C108" s="291"/>
      <c r="D108" s="78"/>
      <c r="E108" s="291"/>
      <c r="F108" s="59"/>
      <c r="G108" s="59"/>
      <c r="H108" s="59"/>
      <c r="I108" s="59"/>
      <c r="J108" s="59"/>
      <c r="K108" s="59"/>
      <c r="L108" s="59"/>
      <c r="M108" s="59"/>
      <c r="N108" s="59"/>
      <c r="O108" s="59"/>
      <c r="P108" s="59"/>
      <c r="Q108" s="59"/>
      <c r="R108" s="59"/>
      <c r="S108" s="59"/>
      <c r="T108" s="59"/>
      <c r="U108" s="59"/>
      <c r="V108" s="59"/>
      <c r="W108" s="59"/>
      <c r="X108" s="59"/>
      <c r="Y108" s="59"/>
      <c r="Z108" s="59"/>
      <c r="AA108" s="59"/>
      <c r="AB108" s="59"/>
      <c r="AC108" s="59"/>
      <c r="AD108" s="59"/>
      <c r="AE108" s="59"/>
      <c r="AF108" s="59"/>
      <c r="AG108" s="59"/>
      <c r="AH108" s="59"/>
      <c r="AI108" s="59"/>
      <c r="AJ108" s="59"/>
      <c r="AK108" s="59"/>
      <c r="AL108" s="59"/>
      <c r="AM108" s="59"/>
      <c r="AN108" s="59"/>
      <c r="AO108" s="59"/>
      <c r="AP108" s="59"/>
      <c r="AQ108" s="59"/>
      <c r="AR108" s="59"/>
      <c r="AS108" s="59"/>
      <c r="AT108" s="59"/>
      <c r="AU108" s="59"/>
      <c r="AV108" s="59"/>
      <c r="AW108" s="59"/>
      <c r="AX108" s="59"/>
      <c r="AY108" s="59"/>
      <c r="AZ108" s="59"/>
    </row>
    <row r="109" spans="1:52" s="71" customFormat="1" ht="15">
      <c r="A109" s="69"/>
      <c r="B109" s="65"/>
      <c r="C109" s="291"/>
      <c r="D109" s="128"/>
      <c r="E109" s="291"/>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row>
    <row r="110" spans="1:52" s="70" customFormat="1" ht="15">
      <c r="A110" s="285">
        <v>36</v>
      </c>
      <c r="B110" s="68" t="s">
        <v>297</v>
      </c>
      <c r="C110" s="291"/>
      <c r="D110" s="79"/>
      <c r="E110" s="291"/>
      <c r="F110" s="59"/>
      <c r="G110" s="59"/>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c r="AE110" s="59"/>
      <c r="AF110" s="59"/>
      <c r="AG110" s="59"/>
      <c r="AH110" s="59"/>
      <c r="AI110" s="59"/>
      <c r="AJ110" s="59"/>
      <c r="AK110" s="59"/>
      <c r="AL110" s="59"/>
      <c r="AM110" s="59"/>
      <c r="AN110" s="59"/>
      <c r="AO110" s="59"/>
      <c r="AP110" s="59"/>
      <c r="AQ110" s="59"/>
      <c r="AR110" s="59"/>
      <c r="AS110" s="59"/>
      <c r="AT110" s="59"/>
      <c r="AU110" s="59"/>
      <c r="AV110" s="59"/>
      <c r="AW110" s="59"/>
      <c r="AX110" s="59"/>
      <c r="AY110" s="59"/>
      <c r="AZ110" s="59"/>
    </row>
    <row r="111" spans="1:52" s="70" customFormat="1" ht="15">
      <c r="A111" s="285"/>
      <c r="B111" s="68" t="s">
        <v>298</v>
      </c>
      <c r="C111" s="291"/>
      <c r="D111" s="79">
        <v>1</v>
      </c>
      <c r="E111" s="291"/>
      <c r="F111" s="59"/>
      <c r="G111" s="59"/>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c r="AE111" s="59"/>
      <c r="AF111" s="59"/>
      <c r="AG111" s="59"/>
      <c r="AH111" s="59"/>
      <c r="AI111" s="59"/>
      <c r="AJ111" s="59"/>
      <c r="AK111" s="59"/>
      <c r="AL111" s="59"/>
      <c r="AM111" s="59"/>
      <c r="AN111" s="59"/>
      <c r="AO111" s="59"/>
      <c r="AP111" s="59"/>
      <c r="AQ111" s="59"/>
      <c r="AR111" s="59"/>
      <c r="AS111" s="59"/>
      <c r="AT111" s="59"/>
      <c r="AU111" s="59"/>
      <c r="AV111" s="59"/>
      <c r="AW111" s="59"/>
      <c r="AX111" s="59"/>
      <c r="AY111" s="59"/>
      <c r="AZ111" s="59"/>
    </row>
    <row r="112" spans="1:52" s="71" customFormat="1" ht="15">
      <c r="A112" s="69"/>
      <c r="B112" s="65"/>
      <c r="C112" s="291"/>
      <c r="D112" s="128"/>
      <c r="E112" s="291"/>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row>
    <row r="113" spans="1:52" s="70" customFormat="1" ht="15">
      <c r="A113" s="287">
        <v>37</v>
      </c>
      <c r="B113" s="63" t="s">
        <v>299</v>
      </c>
      <c r="C113" s="291"/>
      <c r="D113" s="77">
        <v>1</v>
      </c>
      <c r="E113" s="291"/>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c r="AG113" s="59"/>
      <c r="AH113" s="59"/>
      <c r="AI113" s="59"/>
      <c r="AJ113" s="59"/>
      <c r="AK113" s="59"/>
      <c r="AL113" s="59"/>
      <c r="AM113" s="59"/>
      <c r="AN113" s="59"/>
      <c r="AO113" s="59"/>
      <c r="AP113" s="59"/>
      <c r="AQ113" s="59"/>
      <c r="AR113" s="59"/>
      <c r="AS113" s="59"/>
      <c r="AT113" s="59"/>
      <c r="AU113" s="59"/>
      <c r="AV113" s="59"/>
      <c r="AW113" s="59"/>
      <c r="AX113" s="59"/>
      <c r="AY113" s="59"/>
      <c r="AZ113" s="59"/>
    </row>
    <row r="114" spans="1:52" s="70" customFormat="1" ht="15">
      <c r="A114" s="287"/>
      <c r="B114" s="63" t="s">
        <v>300</v>
      </c>
      <c r="C114" s="291"/>
      <c r="D114" s="77"/>
      <c r="E114" s="291"/>
      <c r="F114" s="59"/>
      <c r="G114" s="59"/>
      <c r="H114" s="59"/>
      <c r="I114" s="59"/>
      <c r="J114" s="59"/>
      <c r="K114" s="59"/>
      <c r="L114" s="59"/>
      <c r="M114" s="59"/>
      <c r="N114" s="59"/>
      <c r="O114" s="59"/>
      <c r="P114" s="59"/>
      <c r="Q114" s="59"/>
      <c r="R114" s="59"/>
      <c r="S114" s="59"/>
      <c r="T114" s="59"/>
      <c r="U114" s="59"/>
      <c r="V114" s="59"/>
      <c r="W114" s="59"/>
      <c r="X114" s="59"/>
      <c r="Y114" s="59"/>
      <c r="Z114" s="59"/>
      <c r="AA114" s="59"/>
      <c r="AB114" s="59"/>
      <c r="AC114" s="59"/>
      <c r="AD114" s="59"/>
      <c r="AE114" s="59"/>
      <c r="AF114" s="59"/>
      <c r="AG114" s="59"/>
      <c r="AH114" s="59"/>
      <c r="AI114" s="59"/>
      <c r="AJ114" s="59"/>
      <c r="AK114" s="59"/>
      <c r="AL114" s="59"/>
      <c r="AM114" s="59"/>
      <c r="AN114" s="59"/>
      <c r="AO114" s="59"/>
      <c r="AP114" s="59"/>
      <c r="AQ114" s="59"/>
      <c r="AR114" s="59"/>
      <c r="AS114" s="59"/>
      <c r="AT114" s="59"/>
      <c r="AU114" s="59"/>
      <c r="AV114" s="59"/>
      <c r="AW114" s="59"/>
      <c r="AX114" s="59"/>
      <c r="AY114" s="59"/>
      <c r="AZ114" s="59"/>
    </row>
    <row r="115" spans="1:52" s="71" customFormat="1" ht="15">
      <c r="A115" s="69"/>
      <c r="B115" s="65"/>
      <c r="C115" s="291"/>
      <c r="D115" s="128"/>
      <c r="E115" s="291"/>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row>
    <row r="116" spans="1:52" s="70" customFormat="1" ht="15">
      <c r="A116" s="285">
        <v>38</v>
      </c>
      <c r="B116" s="68" t="s">
        <v>301</v>
      </c>
      <c r="C116" s="291"/>
      <c r="D116" s="78">
        <v>1</v>
      </c>
      <c r="E116" s="291"/>
      <c r="F116" s="59"/>
      <c r="G116" s="59"/>
      <c r="H116" s="59"/>
      <c r="I116" s="59"/>
      <c r="J116" s="59"/>
      <c r="K116" s="59"/>
      <c r="L116" s="59"/>
      <c r="M116" s="59"/>
      <c r="N116" s="59"/>
      <c r="O116" s="59"/>
      <c r="P116" s="59"/>
      <c r="Q116" s="59"/>
      <c r="R116" s="59"/>
      <c r="S116" s="59"/>
      <c r="T116" s="59"/>
      <c r="U116" s="59"/>
      <c r="V116" s="59"/>
      <c r="W116" s="59"/>
      <c r="X116" s="59"/>
      <c r="Y116" s="59"/>
      <c r="Z116" s="59"/>
      <c r="AA116" s="59"/>
      <c r="AB116" s="59"/>
      <c r="AC116" s="59"/>
      <c r="AD116" s="59"/>
      <c r="AE116" s="59"/>
      <c r="AF116" s="59"/>
      <c r="AG116" s="59"/>
      <c r="AH116" s="59"/>
      <c r="AI116" s="59"/>
      <c r="AJ116" s="59"/>
      <c r="AK116" s="59"/>
      <c r="AL116" s="59"/>
      <c r="AM116" s="59"/>
      <c r="AN116" s="59"/>
      <c r="AO116" s="59"/>
      <c r="AP116" s="59"/>
      <c r="AQ116" s="59"/>
      <c r="AR116" s="59"/>
      <c r="AS116" s="59"/>
      <c r="AT116" s="59"/>
      <c r="AU116" s="59"/>
      <c r="AV116" s="59"/>
      <c r="AW116" s="59"/>
      <c r="AX116" s="59"/>
      <c r="AY116" s="59"/>
      <c r="AZ116" s="59"/>
    </row>
    <row r="117" spans="1:52" s="70" customFormat="1" ht="15">
      <c r="A117" s="285"/>
      <c r="B117" s="68" t="s">
        <v>302</v>
      </c>
      <c r="C117" s="291"/>
      <c r="D117" s="78"/>
      <c r="E117" s="291"/>
      <c r="F117" s="59"/>
      <c r="G117" s="59"/>
      <c r="H117" s="59"/>
      <c r="I117" s="59"/>
      <c r="J117" s="59"/>
      <c r="K117" s="59"/>
      <c r="L117" s="59"/>
      <c r="M117" s="59"/>
      <c r="N117" s="59"/>
      <c r="O117" s="59"/>
      <c r="P117" s="59"/>
      <c r="Q117" s="59"/>
      <c r="R117" s="59"/>
      <c r="S117" s="59"/>
      <c r="T117" s="59"/>
      <c r="U117" s="59"/>
      <c r="V117" s="59"/>
      <c r="W117" s="59"/>
      <c r="X117" s="59"/>
      <c r="Y117" s="59"/>
      <c r="Z117" s="59"/>
      <c r="AA117" s="59"/>
      <c r="AB117" s="59"/>
      <c r="AC117" s="59"/>
      <c r="AD117" s="59"/>
      <c r="AE117" s="59"/>
      <c r="AF117" s="59"/>
      <c r="AG117" s="59"/>
      <c r="AH117" s="59"/>
      <c r="AI117" s="59"/>
      <c r="AJ117" s="59"/>
      <c r="AK117" s="59"/>
      <c r="AL117" s="59"/>
      <c r="AM117" s="59"/>
      <c r="AN117" s="59"/>
      <c r="AO117" s="59"/>
      <c r="AP117" s="59"/>
      <c r="AQ117" s="59"/>
      <c r="AR117" s="59"/>
      <c r="AS117" s="59"/>
      <c r="AT117" s="59"/>
      <c r="AU117" s="59"/>
      <c r="AV117" s="59"/>
      <c r="AW117" s="59"/>
      <c r="AX117" s="59"/>
      <c r="AY117" s="59"/>
      <c r="AZ117" s="59"/>
    </row>
    <row r="118" spans="1:52" s="71" customFormat="1" ht="15">
      <c r="A118" s="69"/>
      <c r="B118" s="65"/>
      <c r="C118" s="291"/>
      <c r="D118" s="128"/>
      <c r="E118" s="291"/>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row>
    <row r="119" spans="1:52" s="70" customFormat="1" ht="15">
      <c r="A119" s="287">
        <v>39</v>
      </c>
      <c r="B119" s="63" t="s">
        <v>303</v>
      </c>
      <c r="C119" s="291"/>
      <c r="D119" s="79">
        <v>1</v>
      </c>
      <c r="E119" s="291"/>
      <c r="F119" s="59"/>
      <c r="G119" s="59"/>
      <c r="H119" s="59"/>
      <c r="I119" s="59"/>
      <c r="J119" s="59"/>
      <c r="K119" s="59"/>
      <c r="L119" s="59"/>
      <c r="M119" s="59"/>
      <c r="N119" s="59"/>
      <c r="O119" s="59"/>
      <c r="P119" s="59"/>
      <c r="Q119" s="59"/>
      <c r="R119" s="59"/>
      <c r="S119" s="59"/>
      <c r="T119" s="59"/>
      <c r="U119" s="59"/>
      <c r="V119" s="59"/>
      <c r="W119" s="59"/>
      <c r="X119" s="59"/>
      <c r="Y119" s="59"/>
      <c r="Z119" s="59"/>
      <c r="AA119" s="59"/>
      <c r="AB119" s="59"/>
      <c r="AC119" s="59"/>
      <c r="AD119" s="59"/>
      <c r="AE119" s="59"/>
      <c r="AF119" s="59"/>
      <c r="AG119" s="59"/>
      <c r="AH119" s="59"/>
      <c r="AI119" s="59"/>
      <c r="AJ119" s="59"/>
      <c r="AK119" s="59"/>
      <c r="AL119" s="59"/>
      <c r="AM119" s="59"/>
      <c r="AN119" s="59"/>
      <c r="AO119" s="59"/>
      <c r="AP119" s="59"/>
      <c r="AQ119" s="59"/>
      <c r="AR119" s="59"/>
      <c r="AS119" s="59"/>
      <c r="AT119" s="59"/>
      <c r="AU119" s="59"/>
      <c r="AV119" s="59"/>
      <c r="AW119" s="59"/>
      <c r="AX119" s="59"/>
      <c r="AY119" s="59"/>
      <c r="AZ119" s="59"/>
    </row>
    <row r="120" spans="1:52" s="70" customFormat="1" ht="15">
      <c r="A120" s="287"/>
      <c r="B120" s="63" t="s">
        <v>304</v>
      </c>
      <c r="C120" s="291"/>
      <c r="D120" s="79"/>
      <c r="E120" s="291"/>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c r="AH120" s="59"/>
      <c r="AI120" s="59"/>
      <c r="AJ120" s="59"/>
      <c r="AK120" s="59"/>
      <c r="AL120" s="59"/>
      <c r="AM120" s="59"/>
      <c r="AN120" s="59"/>
      <c r="AO120" s="59"/>
      <c r="AP120" s="59"/>
      <c r="AQ120" s="59"/>
      <c r="AR120" s="59"/>
      <c r="AS120" s="59"/>
      <c r="AT120" s="59"/>
      <c r="AU120" s="59"/>
      <c r="AV120" s="59"/>
      <c r="AW120" s="59"/>
      <c r="AX120" s="59"/>
      <c r="AY120" s="59"/>
      <c r="AZ120" s="59"/>
    </row>
    <row r="121" spans="1:52" s="71" customFormat="1" ht="15">
      <c r="A121" s="69"/>
      <c r="B121" s="65"/>
      <c r="C121" s="291"/>
      <c r="D121" s="128"/>
      <c r="E121" s="291"/>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row>
    <row r="122" spans="1:52" s="70" customFormat="1" ht="15">
      <c r="A122" s="285">
        <v>40</v>
      </c>
      <c r="B122" s="68" t="s">
        <v>305</v>
      </c>
      <c r="C122" s="291"/>
      <c r="D122" s="77">
        <v>1</v>
      </c>
      <c r="E122" s="291"/>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AH122" s="59"/>
      <c r="AI122" s="59"/>
      <c r="AJ122" s="59"/>
      <c r="AK122" s="59"/>
      <c r="AL122" s="59"/>
      <c r="AM122" s="59"/>
      <c r="AN122" s="59"/>
      <c r="AO122" s="59"/>
      <c r="AP122" s="59"/>
      <c r="AQ122" s="59"/>
      <c r="AR122" s="59"/>
      <c r="AS122" s="59"/>
      <c r="AT122" s="59"/>
      <c r="AU122" s="59"/>
      <c r="AV122" s="59"/>
      <c r="AW122" s="59"/>
      <c r="AX122" s="59"/>
      <c r="AY122" s="59"/>
      <c r="AZ122" s="59"/>
    </row>
    <row r="123" spans="1:52" s="72" customFormat="1" ht="21">
      <c r="A123" s="285"/>
      <c r="B123" s="68" t="s">
        <v>306</v>
      </c>
      <c r="C123" s="291"/>
      <c r="D123" s="77"/>
      <c r="E123" s="291"/>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c r="AH123" s="59"/>
      <c r="AI123" s="59"/>
      <c r="AJ123" s="59"/>
      <c r="AK123" s="59"/>
      <c r="AL123" s="59"/>
      <c r="AM123" s="59"/>
      <c r="AN123" s="59"/>
      <c r="AO123" s="59"/>
      <c r="AP123" s="59"/>
      <c r="AQ123" s="59"/>
      <c r="AR123" s="59"/>
      <c r="AS123" s="59"/>
      <c r="AT123" s="59"/>
      <c r="AU123" s="59"/>
      <c r="AV123" s="59"/>
      <c r="AW123" s="59"/>
      <c r="AX123" s="59"/>
      <c r="AY123" s="59"/>
      <c r="AZ123" s="59"/>
    </row>
    <row r="124" spans="1:52" s="73" customFormat="1" ht="21">
      <c r="A124" s="69"/>
      <c r="B124" s="65"/>
      <c r="C124" s="291"/>
      <c r="D124" s="66"/>
      <c r="E124" s="291"/>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row>
    <row r="125" spans="1:52" s="72" customFormat="1" ht="21">
      <c r="A125" s="287">
        <v>41</v>
      </c>
      <c r="B125" s="63" t="s">
        <v>307</v>
      </c>
      <c r="C125" s="291"/>
      <c r="D125" s="77"/>
      <c r="E125" s="291"/>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row>
    <row r="126" spans="1:52" s="72" customFormat="1" ht="21">
      <c r="A126" s="287"/>
      <c r="B126" s="63" t="s">
        <v>308</v>
      </c>
      <c r="C126" s="291"/>
      <c r="D126" s="77">
        <v>1</v>
      </c>
      <c r="E126" s="291"/>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c r="AH126" s="59"/>
      <c r="AI126" s="59"/>
      <c r="AJ126" s="59"/>
      <c r="AK126" s="59"/>
      <c r="AL126" s="59"/>
      <c r="AM126" s="59"/>
      <c r="AN126" s="59"/>
      <c r="AO126" s="59"/>
      <c r="AP126" s="59"/>
      <c r="AQ126" s="59"/>
      <c r="AR126" s="59"/>
      <c r="AS126" s="59"/>
      <c r="AT126" s="59"/>
      <c r="AU126" s="59"/>
      <c r="AV126" s="59"/>
      <c r="AW126" s="59"/>
      <c r="AX126" s="59"/>
      <c r="AY126" s="59"/>
      <c r="AZ126" s="59"/>
    </row>
    <row r="127" spans="1:52" s="73" customFormat="1" ht="21">
      <c r="A127" s="69"/>
      <c r="B127" s="65"/>
      <c r="C127" s="291"/>
      <c r="D127" s="128"/>
      <c r="E127" s="291"/>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row>
    <row r="128" spans="1:52" s="72" customFormat="1" ht="21">
      <c r="A128" s="285">
        <v>42</v>
      </c>
      <c r="B128" s="68" t="s">
        <v>309</v>
      </c>
      <c r="C128" s="291"/>
      <c r="D128" s="78">
        <v>1</v>
      </c>
      <c r="E128" s="291"/>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c r="AH128" s="59"/>
      <c r="AI128" s="59"/>
      <c r="AJ128" s="59"/>
      <c r="AK128" s="59"/>
      <c r="AL128" s="59"/>
      <c r="AM128" s="59"/>
      <c r="AN128" s="59"/>
      <c r="AO128" s="59"/>
      <c r="AP128" s="59"/>
      <c r="AQ128" s="59"/>
      <c r="AR128" s="59"/>
      <c r="AS128" s="59"/>
      <c r="AT128" s="59"/>
      <c r="AU128" s="59"/>
      <c r="AV128" s="59"/>
      <c r="AW128" s="59"/>
      <c r="AX128" s="59"/>
      <c r="AY128" s="59"/>
      <c r="AZ128" s="59"/>
    </row>
    <row r="129" spans="1:52" s="72" customFormat="1" ht="21">
      <c r="A129" s="285"/>
      <c r="B129" s="68" t="s">
        <v>310</v>
      </c>
      <c r="C129" s="291"/>
      <c r="D129" s="78"/>
      <c r="E129" s="291"/>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c r="AH129" s="59"/>
      <c r="AI129" s="59"/>
      <c r="AJ129" s="59"/>
      <c r="AK129" s="59"/>
      <c r="AL129" s="59"/>
      <c r="AM129" s="59"/>
      <c r="AN129" s="59"/>
      <c r="AO129" s="59"/>
      <c r="AP129" s="59"/>
      <c r="AQ129" s="59"/>
      <c r="AR129" s="59"/>
      <c r="AS129" s="59"/>
      <c r="AT129" s="59"/>
      <c r="AU129" s="59"/>
      <c r="AV129" s="59"/>
      <c r="AW129" s="59"/>
      <c r="AX129" s="59"/>
      <c r="AY129" s="59"/>
      <c r="AZ129" s="59"/>
    </row>
    <row r="130" spans="1:52" s="73" customFormat="1" ht="21">
      <c r="A130" s="69"/>
      <c r="B130" s="65"/>
      <c r="C130" s="291"/>
      <c r="D130" s="128"/>
      <c r="E130" s="291"/>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row>
    <row r="131" spans="1:52" s="72" customFormat="1" ht="21">
      <c r="A131" s="287">
        <v>43</v>
      </c>
      <c r="B131" s="63" t="s">
        <v>311</v>
      </c>
      <c r="C131" s="291"/>
      <c r="D131" s="79">
        <v>1</v>
      </c>
      <c r="E131" s="291"/>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c r="AH131" s="59"/>
      <c r="AI131" s="59"/>
      <c r="AJ131" s="59"/>
      <c r="AK131" s="59"/>
      <c r="AL131" s="59"/>
      <c r="AM131" s="59"/>
      <c r="AN131" s="59"/>
      <c r="AO131" s="59"/>
      <c r="AP131" s="59"/>
      <c r="AQ131" s="59"/>
      <c r="AR131" s="59"/>
      <c r="AS131" s="59"/>
      <c r="AT131" s="59"/>
      <c r="AU131" s="59"/>
      <c r="AV131" s="59"/>
      <c r="AW131" s="59"/>
      <c r="AX131" s="59"/>
      <c r="AY131" s="59"/>
      <c r="AZ131" s="59"/>
    </row>
    <row r="132" spans="1:52" s="72" customFormat="1" ht="21">
      <c r="A132" s="287"/>
      <c r="B132" s="63" t="s">
        <v>312</v>
      </c>
      <c r="C132" s="291"/>
      <c r="D132" s="79"/>
      <c r="E132" s="291"/>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c r="AI132" s="59"/>
      <c r="AJ132" s="59"/>
      <c r="AK132" s="59"/>
      <c r="AL132" s="59"/>
      <c r="AM132" s="59"/>
      <c r="AN132" s="59"/>
      <c r="AO132" s="59"/>
      <c r="AP132" s="59"/>
      <c r="AQ132" s="59"/>
      <c r="AR132" s="59"/>
      <c r="AS132" s="59"/>
      <c r="AT132" s="59"/>
      <c r="AU132" s="59"/>
      <c r="AV132" s="59"/>
      <c r="AW132" s="59"/>
      <c r="AX132" s="59"/>
      <c r="AY132" s="59"/>
      <c r="AZ132" s="59"/>
    </row>
    <row r="133" spans="1:52" s="73" customFormat="1" ht="21">
      <c r="A133" s="69"/>
      <c r="B133" s="65"/>
      <c r="C133" s="291"/>
      <c r="D133" s="128"/>
      <c r="E133" s="291"/>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row>
    <row r="134" spans="1:52" s="72" customFormat="1" ht="21">
      <c r="A134" s="285">
        <v>44</v>
      </c>
      <c r="B134" s="68" t="s">
        <v>313</v>
      </c>
      <c r="C134" s="291"/>
      <c r="D134" s="77"/>
      <c r="E134" s="291"/>
      <c r="F134" s="59"/>
      <c r="G134" s="59"/>
      <c r="H134" s="59"/>
      <c r="I134" s="59"/>
      <c r="J134" s="59"/>
      <c r="K134" s="59"/>
      <c r="L134" s="59"/>
      <c r="M134" s="59"/>
      <c r="N134" s="59"/>
      <c r="O134" s="59"/>
      <c r="P134" s="59"/>
      <c r="Q134" s="59"/>
      <c r="R134" s="59"/>
      <c r="S134" s="59"/>
      <c r="T134" s="59"/>
      <c r="U134" s="59"/>
      <c r="V134" s="59"/>
      <c r="W134" s="59"/>
      <c r="X134" s="59"/>
      <c r="Y134" s="59"/>
      <c r="Z134" s="59"/>
      <c r="AA134" s="59"/>
      <c r="AB134" s="59"/>
      <c r="AC134" s="59"/>
      <c r="AD134" s="59"/>
      <c r="AE134" s="59"/>
      <c r="AF134" s="59"/>
      <c r="AG134" s="59"/>
      <c r="AH134" s="59"/>
      <c r="AI134" s="59"/>
      <c r="AJ134" s="59"/>
      <c r="AK134" s="59"/>
      <c r="AL134" s="59"/>
      <c r="AM134" s="59"/>
      <c r="AN134" s="59"/>
      <c r="AO134" s="59"/>
      <c r="AP134" s="59"/>
      <c r="AQ134" s="59"/>
      <c r="AR134" s="59"/>
      <c r="AS134" s="59"/>
      <c r="AT134" s="59"/>
      <c r="AU134" s="59"/>
      <c r="AV134" s="59"/>
      <c r="AW134" s="59"/>
      <c r="AX134" s="59"/>
      <c r="AY134" s="59"/>
      <c r="AZ134" s="59"/>
    </row>
    <row r="135" spans="1:52" s="72" customFormat="1" ht="21">
      <c r="A135" s="285"/>
      <c r="B135" s="68" t="s">
        <v>314</v>
      </c>
      <c r="C135" s="291"/>
      <c r="D135" s="77">
        <v>1</v>
      </c>
      <c r="E135" s="291"/>
      <c r="F135" s="59"/>
      <c r="G135" s="59"/>
      <c r="H135" s="59"/>
      <c r="I135" s="59"/>
      <c r="J135" s="59"/>
      <c r="K135" s="59"/>
      <c r="L135" s="59"/>
      <c r="M135" s="59"/>
      <c r="N135" s="59"/>
      <c r="O135" s="59"/>
      <c r="P135" s="59"/>
      <c r="Q135" s="59"/>
      <c r="R135" s="59"/>
      <c r="S135" s="59"/>
      <c r="T135" s="59"/>
      <c r="U135" s="59"/>
      <c r="V135" s="59"/>
      <c r="W135" s="59"/>
      <c r="X135" s="59"/>
      <c r="Y135" s="59"/>
      <c r="Z135" s="59"/>
      <c r="AA135" s="59"/>
      <c r="AB135" s="59"/>
      <c r="AC135" s="59"/>
      <c r="AD135" s="59"/>
      <c r="AE135" s="59"/>
      <c r="AF135" s="59"/>
      <c r="AG135" s="59"/>
      <c r="AH135" s="59"/>
      <c r="AI135" s="59"/>
      <c r="AJ135" s="59"/>
      <c r="AK135" s="59"/>
      <c r="AL135" s="59"/>
      <c r="AM135" s="59"/>
      <c r="AN135" s="59"/>
      <c r="AO135" s="59"/>
      <c r="AP135" s="59"/>
      <c r="AQ135" s="59"/>
      <c r="AR135" s="59"/>
      <c r="AS135" s="59"/>
      <c r="AT135" s="59"/>
      <c r="AU135" s="59"/>
      <c r="AV135" s="59"/>
      <c r="AW135" s="59"/>
      <c r="AX135" s="59"/>
      <c r="AY135" s="59"/>
      <c r="AZ135" s="59"/>
    </row>
    <row r="136" spans="1:52" s="73" customFormat="1" ht="21">
      <c r="A136" s="69"/>
      <c r="B136" s="65"/>
      <c r="C136" s="291"/>
      <c r="D136" s="128"/>
      <c r="E136" s="291"/>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row>
    <row r="137" spans="1:52" s="72" customFormat="1" ht="21">
      <c r="A137" s="287">
        <v>45</v>
      </c>
      <c r="B137" s="63" t="s">
        <v>315</v>
      </c>
      <c r="C137" s="291"/>
      <c r="D137" s="78">
        <v>1</v>
      </c>
      <c r="E137" s="291"/>
      <c r="F137" s="59"/>
      <c r="G137" s="59"/>
      <c r="H137" s="59"/>
      <c r="I137" s="59"/>
      <c r="J137" s="59"/>
      <c r="K137" s="59"/>
      <c r="L137" s="59"/>
      <c r="M137" s="59"/>
      <c r="N137" s="59"/>
      <c r="O137" s="59"/>
      <c r="P137" s="59"/>
      <c r="Q137" s="59"/>
      <c r="R137" s="59"/>
      <c r="S137" s="59"/>
      <c r="T137" s="59"/>
      <c r="U137" s="59"/>
      <c r="V137" s="59"/>
      <c r="W137" s="59"/>
      <c r="X137" s="59"/>
      <c r="Y137" s="59"/>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row>
    <row r="138" spans="1:52" s="72" customFormat="1" ht="21">
      <c r="A138" s="287"/>
      <c r="B138" s="63" t="s">
        <v>316</v>
      </c>
      <c r="C138" s="291"/>
      <c r="D138" s="78"/>
      <c r="E138" s="291"/>
      <c r="F138" s="59"/>
      <c r="G138" s="59"/>
      <c r="H138" s="59"/>
      <c r="I138" s="59"/>
      <c r="J138" s="59"/>
      <c r="K138" s="59"/>
      <c r="L138" s="59"/>
      <c r="M138" s="59"/>
      <c r="N138" s="59"/>
      <c r="O138" s="59"/>
      <c r="P138" s="59"/>
      <c r="Q138" s="59"/>
      <c r="R138" s="59"/>
      <c r="S138" s="59"/>
      <c r="T138" s="59"/>
      <c r="U138" s="59"/>
      <c r="V138" s="59"/>
      <c r="W138" s="59"/>
      <c r="X138" s="59"/>
      <c r="Y138" s="59"/>
      <c r="Z138" s="59"/>
      <c r="AA138" s="59"/>
      <c r="AB138" s="59"/>
      <c r="AC138" s="59"/>
      <c r="AD138" s="59"/>
      <c r="AE138" s="59"/>
      <c r="AF138" s="59"/>
      <c r="AG138" s="59"/>
      <c r="AH138" s="59"/>
      <c r="AI138" s="59"/>
      <c r="AJ138" s="59"/>
      <c r="AK138" s="59"/>
      <c r="AL138" s="59"/>
      <c r="AM138" s="59"/>
      <c r="AN138" s="59"/>
      <c r="AO138" s="59"/>
      <c r="AP138" s="59"/>
      <c r="AQ138" s="59"/>
      <c r="AR138" s="59"/>
      <c r="AS138" s="59"/>
      <c r="AT138" s="59"/>
      <c r="AU138" s="59"/>
      <c r="AV138" s="59"/>
      <c r="AW138" s="59"/>
      <c r="AX138" s="59"/>
      <c r="AY138" s="59"/>
      <c r="AZ138" s="59"/>
    </row>
    <row r="139" spans="1:52" s="73" customFormat="1" ht="21">
      <c r="A139" s="69"/>
      <c r="B139" s="65"/>
      <c r="C139" s="291"/>
      <c r="D139" s="128"/>
      <c r="E139" s="291"/>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row>
    <row r="140" spans="1:52" s="72" customFormat="1" ht="21">
      <c r="A140" s="285">
        <v>46</v>
      </c>
      <c r="B140" s="68" t="s">
        <v>317</v>
      </c>
      <c r="C140" s="291"/>
      <c r="D140" s="79">
        <v>1</v>
      </c>
      <c r="E140" s="291"/>
      <c r="F140" s="59"/>
      <c r="G140" s="59"/>
      <c r="H140" s="59"/>
      <c r="I140" s="59"/>
      <c r="J140" s="59"/>
      <c r="K140" s="59"/>
      <c r="L140" s="59"/>
      <c r="M140" s="59"/>
      <c r="N140" s="59"/>
      <c r="O140" s="59"/>
      <c r="P140" s="59"/>
      <c r="Q140" s="59"/>
      <c r="R140" s="59"/>
      <c r="S140" s="59"/>
      <c r="T140" s="59"/>
      <c r="U140" s="59"/>
      <c r="V140" s="59"/>
      <c r="W140" s="59"/>
      <c r="X140" s="59"/>
      <c r="Y140" s="59"/>
      <c r="Z140" s="59"/>
      <c r="AA140" s="59"/>
      <c r="AB140" s="59"/>
      <c r="AC140" s="59"/>
      <c r="AD140" s="59"/>
      <c r="AE140" s="59"/>
      <c r="AF140" s="59"/>
      <c r="AG140" s="59"/>
      <c r="AH140" s="59"/>
      <c r="AI140" s="59"/>
      <c r="AJ140" s="59"/>
      <c r="AK140" s="59"/>
      <c r="AL140" s="59"/>
      <c r="AM140" s="59"/>
      <c r="AN140" s="59"/>
      <c r="AO140" s="59"/>
      <c r="AP140" s="59"/>
      <c r="AQ140" s="59"/>
      <c r="AR140" s="59"/>
      <c r="AS140" s="59"/>
      <c r="AT140" s="59"/>
      <c r="AU140" s="59"/>
      <c r="AV140" s="59"/>
      <c r="AW140" s="59"/>
      <c r="AX140" s="59"/>
      <c r="AY140" s="59"/>
      <c r="AZ140" s="59"/>
    </row>
    <row r="141" spans="1:52" s="72" customFormat="1" ht="21">
      <c r="A141" s="285"/>
      <c r="B141" s="68" t="s">
        <v>318</v>
      </c>
      <c r="C141" s="291"/>
      <c r="D141" s="79"/>
      <c r="E141" s="291"/>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c r="AI141" s="59"/>
      <c r="AJ141" s="59"/>
      <c r="AK141" s="59"/>
      <c r="AL141" s="59"/>
      <c r="AM141" s="59"/>
      <c r="AN141" s="59"/>
      <c r="AO141" s="59"/>
      <c r="AP141" s="59"/>
      <c r="AQ141" s="59"/>
      <c r="AR141" s="59"/>
      <c r="AS141" s="59"/>
      <c r="AT141" s="59"/>
      <c r="AU141" s="59"/>
      <c r="AV141" s="59"/>
      <c r="AW141" s="59"/>
      <c r="AX141" s="59"/>
      <c r="AY141" s="59"/>
      <c r="AZ141" s="59"/>
    </row>
    <row r="142" spans="1:52" s="73" customFormat="1" ht="21">
      <c r="A142" s="69"/>
      <c r="B142" s="65"/>
      <c r="C142" s="291"/>
      <c r="D142" s="128"/>
      <c r="E142" s="291"/>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row>
    <row r="143" spans="1:52" s="72" customFormat="1" ht="21">
      <c r="A143" s="287">
        <v>47</v>
      </c>
      <c r="B143" s="63" t="s">
        <v>319</v>
      </c>
      <c r="C143" s="291"/>
      <c r="D143" s="77">
        <v>1</v>
      </c>
      <c r="E143" s="291"/>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59"/>
      <c r="AG143" s="59"/>
      <c r="AH143" s="59"/>
      <c r="AI143" s="59"/>
      <c r="AJ143" s="59"/>
      <c r="AK143" s="59"/>
      <c r="AL143" s="59"/>
      <c r="AM143" s="59"/>
      <c r="AN143" s="59"/>
      <c r="AO143" s="59"/>
      <c r="AP143" s="59"/>
      <c r="AQ143" s="59"/>
      <c r="AR143" s="59"/>
      <c r="AS143" s="59"/>
      <c r="AT143" s="59"/>
      <c r="AU143" s="59"/>
      <c r="AV143" s="59"/>
      <c r="AW143" s="59"/>
      <c r="AX143" s="59"/>
      <c r="AY143" s="59"/>
      <c r="AZ143" s="59"/>
    </row>
    <row r="144" spans="1:52" s="72" customFormat="1" ht="21">
      <c r="A144" s="287"/>
      <c r="B144" s="63" t="s">
        <v>320</v>
      </c>
      <c r="C144" s="291"/>
      <c r="D144" s="77"/>
      <c r="E144" s="291"/>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59"/>
      <c r="AG144" s="59"/>
      <c r="AH144" s="59"/>
      <c r="AI144" s="59"/>
      <c r="AJ144" s="59"/>
      <c r="AK144" s="59"/>
      <c r="AL144" s="59"/>
      <c r="AM144" s="59"/>
      <c r="AN144" s="59"/>
      <c r="AO144" s="59"/>
      <c r="AP144" s="59"/>
      <c r="AQ144" s="59"/>
      <c r="AR144" s="59"/>
      <c r="AS144" s="59"/>
      <c r="AT144" s="59"/>
      <c r="AU144" s="59"/>
      <c r="AV144" s="59"/>
      <c r="AW144" s="59"/>
      <c r="AX144" s="59"/>
      <c r="AY144" s="59"/>
      <c r="AZ144" s="59"/>
    </row>
    <row r="145" spans="1:52" s="73" customFormat="1" ht="21">
      <c r="A145" s="69"/>
      <c r="B145" s="65"/>
      <c r="C145" s="291"/>
      <c r="D145" s="128"/>
      <c r="E145" s="291"/>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row>
    <row r="146" spans="1:52" s="72" customFormat="1" ht="21">
      <c r="A146" s="285">
        <v>48</v>
      </c>
      <c r="B146" s="68" t="s">
        <v>321</v>
      </c>
      <c r="C146" s="291"/>
      <c r="D146" s="78"/>
      <c r="E146" s="291"/>
      <c r="F146" s="59"/>
      <c r="G146" s="59"/>
      <c r="H146" s="59"/>
      <c r="I146" s="59"/>
      <c r="J146" s="59"/>
      <c r="K146" s="59"/>
      <c r="L146" s="59"/>
      <c r="M146" s="59"/>
      <c r="N146" s="59"/>
      <c r="O146" s="59"/>
      <c r="P146" s="59"/>
      <c r="Q146" s="59"/>
      <c r="R146" s="59"/>
      <c r="S146" s="59"/>
      <c r="T146" s="59"/>
      <c r="U146" s="59"/>
      <c r="V146" s="59"/>
      <c r="W146" s="59"/>
      <c r="X146" s="59"/>
      <c r="Y146" s="59"/>
      <c r="Z146" s="59"/>
      <c r="AA146" s="59"/>
      <c r="AB146" s="59"/>
      <c r="AC146" s="59"/>
      <c r="AD146" s="59"/>
      <c r="AE146" s="59"/>
      <c r="AF146" s="59"/>
      <c r="AG146" s="59"/>
      <c r="AH146" s="59"/>
      <c r="AI146" s="59"/>
      <c r="AJ146" s="59"/>
      <c r="AK146" s="59"/>
      <c r="AL146" s="59"/>
      <c r="AM146" s="59"/>
      <c r="AN146" s="59"/>
      <c r="AO146" s="59"/>
      <c r="AP146" s="59"/>
      <c r="AQ146" s="59"/>
      <c r="AR146" s="59"/>
      <c r="AS146" s="59"/>
      <c r="AT146" s="59"/>
      <c r="AU146" s="59"/>
      <c r="AV146" s="59"/>
      <c r="AW146" s="59"/>
      <c r="AX146" s="59"/>
      <c r="AY146" s="59"/>
      <c r="AZ146" s="59"/>
    </row>
    <row r="147" spans="1:52" s="72" customFormat="1" ht="21">
      <c r="A147" s="285"/>
      <c r="B147" s="68" t="s">
        <v>322</v>
      </c>
      <c r="C147" s="291"/>
      <c r="D147" s="78">
        <v>1</v>
      </c>
      <c r="E147" s="291"/>
      <c r="F147" s="59"/>
      <c r="G147" s="59"/>
      <c r="H147" s="59"/>
      <c r="I147" s="59"/>
      <c r="J147" s="59"/>
      <c r="K147" s="59"/>
      <c r="L147" s="59"/>
      <c r="M147" s="59"/>
      <c r="N147" s="59"/>
      <c r="O147" s="59"/>
      <c r="P147" s="59"/>
      <c r="Q147" s="59"/>
      <c r="R147" s="59"/>
      <c r="S147" s="59"/>
      <c r="T147" s="59"/>
      <c r="U147" s="59"/>
      <c r="V147" s="59"/>
      <c r="W147" s="59"/>
      <c r="X147" s="59"/>
      <c r="Y147" s="59"/>
      <c r="Z147" s="59"/>
      <c r="AA147" s="59"/>
      <c r="AB147" s="59"/>
      <c r="AC147" s="59"/>
      <c r="AD147" s="59"/>
      <c r="AE147" s="59"/>
      <c r="AF147" s="59"/>
      <c r="AG147" s="59"/>
      <c r="AH147" s="59"/>
      <c r="AI147" s="59"/>
      <c r="AJ147" s="59"/>
      <c r="AK147" s="59"/>
      <c r="AL147" s="59"/>
      <c r="AM147" s="59"/>
      <c r="AN147" s="59"/>
      <c r="AO147" s="59"/>
      <c r="AP147" s="59"/>
      <c r="AQ147" s="59"/>
      <c r="AR147" s="59"/>
      <c r="AS147" s="59"/>
      <c r="AT147" s="59"/>
      <c r="AU147" s="59"/>
      <c r="AV147" s="59"/>
      <c r="AW147" s="59"/>
      <c r="AX147" s="59"/>
      <c r="AY147" s="59"/>
      <c r="AZ147" s="59"/>
    </row>
    <row r="148" spans="1:52" s="73" customFormat="1" ht="21">
      <c r="A148" s="69"/>
      <c r="B148" s="65"/>
      <c r="C148" s="291"/>
      <c r="D148" s="128"/>
      <c r="E148" s="291"/>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row>
    <row r="149" spans="1:52" s="72" customFormat="1" ht="21">
      <c r="A149" s="287">
        <v>49</v>
      </c>
      <c r="B149" s="63" t="s">
        <v>323</v>
      </c>
      <c r="C149" s="291"/>
      <c r="D149" s="79"/>
      <c r="E149" s="291"/>
      <c r="F149" s="59"/>
      <c r="G149" s="59"/>
      <c r="H149" s="59"/>
      <c r="I149" s="59"/>
      <c r="J149" s="59"/>
      <c r="K149" s="59"/>
      <c r="L149" s="59"/>
      <c r="M149" s="59"/>
      <c r="N149" s="59"/>
      <c r="O149" s="59"/>
      <c r="P149" s="59"/>
      <c r="Q149" s="59"/>
      <c r="R149" s="59"/>
      <c r="S149" s="59"/>
      <c r="T149" s="59"/>
      <c r="U149" s="59"/>
      <c r="V149" s="59"/>
      <c r="W149" s="59"/>
      <c r="X149" s="59"/>
      <c r="Y149" s="59"/>
      <c r="Z149" s="59"/>
      <c r="AA149" s="59"/>
      <c r="AB149" s="59"/>
      <c r="AC149" s="59"/>
      <c r="AD149" s="59"/>
      <c r="AE149" s="59"/>
      <c r="AF149" s="59"/>
      <c r="AG149" s="59"/>
      <c r="AH149" s="59"/>
      <c r="AI149" s="59"/>
      <c r="AJ149" s="59"/>
      <c r="AK149" s="59"/>
      <c r="AL149" s="59"/>
      <c r="AM149" s="59"/>
      <c r="AN149" s="59"/>
      <c r="AO149" s="59"/>
      <c r="AP149" s="59"/>
      <c r="AQ149" s="59"/>
      <c r="AR149" s="59"/>
      <c r="AS149" s="59"/>
      <c r="AT149" s="59"/>
      <c r="AU149" s="59"/>
      <c r="AV149" s="59"/>
      <c r="AW149" s="59"/>
      <c r="AX149" s="59"/>
      <c r="AY149" s="59"/>
      <c r="AZ149" s="59"/>
    </row>
    <row r="150" spans="1:52" s="72" customFormat="1" ht="21">
      <c r="A150" s="287"/>
      <c r="B150" s="63" t="s">
        <v>324</v>
      </c>
      <c r="C150" s="291"/>
      <c r="D150" s="79">
        <v>1</v>
      </c>
      <c r="E150" s="291"/>
      <c r="F150" s="59"/>
      <c r="G150" s="59"/>
      <c r="H150" s="59"/>
      <c r="I150" s="59"/>
      <c r="J150" s="59"/>
      <c r="K150" s="59"/>
      <c r="L150" s="59"/>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row>
    <row r="151" spans="1:52" s="73" customFormat="1" ht="21">
      <c r="A151" s="69"/>
      <c r="B151" s="65"/>
      <c r="C151" s="291"/>
      <c r="D151" s="128"/>
      <c r="E151" s="291"/>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row>
    <row r="152" spans="1:52" s="72" customFormat="1" ht="21">
      <c r="A152" s="285">
        <v>50</v>
      </c>
      <c r="B152" s="68" t="s">
        <v>325</v>
      </c>
      <c r="C152" s="291"/>
      <c r="D152" s="77">
        <v>1</v>
      </c>
      <c r="E152" s="291"/>
      <c r="F152" s="59"/>
      <c r="G152" s="59"/>
      <c r="H152" s="59"/>
      <c r="I152" s="59"/>
      <c r="J152" s="59"/>
      <c r="K152" s="59"/>
      <c r="L152" s="59"/>
      <c r="M152" s="59"/>
      <c r="N152" s="59"/>
      <c r="O152" s="59"/>
      <c r="P152" s="59"/>
      <c r="Q152" s="59"/>
      <c r="R152" s="59"/>
      <c r="S152" s="59"/>
      <c r="T152" s="59"/>
      <c r="U152" s="59"/>
      <c r="V152" s="59"/>
      <c r="W152" s="59"/>
      <c r="X152" s="59"/>
      <c r="Y152" s="59"/>
      <c r="Z152" s="59"/>
      <c r="AA152" s="59"/>
      <c r="AB152" s="59"/>
      <c r="AC152" s="59"/>
      <c r="AD152" s="59"/>
      <c r="AE152" s="59"/>
      <c r="AF152" s="59"/>
      <c r="AG152" s="59"/>
      <c r="AH152" s="59"/>
      <c r="AI152" s="59"/>
      <c r="AJ152" s="59"/>
      <c r="AK152" s="59"/>
      <c r="AL152" s="59"/>
      <c r="AM152" s="59"/>
      <c r="AN152" s="59"/>
      <c r="AO152" s="59"/>
      <c r="AP152" s="59"/>
      <c r="AQ152" s="59"/>
      <c r="AR152" s="59"/>
      <c r="AS152" s="59"/>
      <c r="AT152" s="59"/>
      <c r="AU152" s="59"/>
      <c r="AV152" s="59"/>
      <c r="AW152" s="59"/>
      <c r="AX152" s="59"/>
      <c r="AY152" s="59"/>
      <c r="AZ152" s="59"/>
    </row>
    <row r="153" spans="1:52" s="72" customFormat="1" ht="21">
      <c r="A153" s="285"/>
      <c r="B153" s="68" t="s">
        <v>326</v>
      </c>
      <c r="C153" s="291"/>
      <c r="D153" s="77"/>
      <c r="E153" s="291"/>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c r="AO153" s="59"/>
      <c r="AP153" s="59"/>
      <c r="AQ153" s="59"/>
      <c r="AR153" s="59"/>
      <c r="AS153" s="59"/>
      <c r="AT153" s="59"/>
      <c r="AU153" s="59"/>
      <c r="AV153" s="59"/>
      <c r="AW153" s="59"/>
      <c r="AX153" s="59"/>
      <c r="AY153" s="59"/>
      <c r="AZ153" s="59"/>
    </row>
    <row r="154" spans="1:52" s="73" customFormat="1" ht="21">
      <c r="A154" s="69"/>
      <c r="B154" s="65"/>
      <c r="C154" s="291"/>
      <c r="D154" s="66"/>
      <c r="E154" s="291"/>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row>
    <row r="155" spans="1:52" s="72" customFormat="1" ht="25.5" customHeight="1">
      <c r="A155" s="287">
        <v>51</v>
      </c>
      <c r="B155" s="63" t="s">
        <v>327</v>
      </c>
      <c r="C155" s="291"/>
      <c r="D155" s="77">
        <v>1</v>
      </c>
      <c r="E155" s="291"/>
      <c r="F155" s="59"/>
      <c r="G155" s="59"/>
      <c r="H155" s="59"/>
      <c r="I155" s="59"/>
      <c r="J155" s="59"/>
      <c r="K155" s="59"/>
      <c r="L155" s="59"/>
      <c r="M155" s="59"/>
      <c r="N155" s="59"/>
      <c r="O155" s="59"/>
      <c r="P155" s="59"/>
      <c r="Q155" s="59"/>
      <c r="R155" s="59"/>
      <c r="S155" s="59"/>
      <c r="T155" s="59"/>
      <c r="U155" s="59"/>
      <c r="V155" s="59"/>
      <c r="W155" s="59"/>
      <c r="X155" s="59"/>
      <c r="Y155" s="59"/>
      <c r="Z155" s="59"/>
      <c r="AA155" s="59"/>
      <c r="AB155" s="59"/>
      <c r="AC155" s="59"/>
      <c r="AD155" s="59"/>
      <c r="AE155" s="59"/>
      <c r="AF155" s="59"/>
      <c r="AG155" s="59"/>
      <c r="AH155" s="59"/>
      <c r="AI155" s="59"/>
      <c r="AJ155" s="59"/>
      <c r="AK155" s="59"/>
      <c r="AL155" s="59"/>
      <c r="AM155" s="59"/>
      <c r="AN155" s="59"/>
      <c r="AO155" s="59"/>
      <c r="AP155" s="59"/>
      <c r="AQ155" s="59"/>
      <c r="AR155" s="59"/>
      <c r="AS155" s="59"/>
      <c r="AT155" s="59"/>
      <c r="AU155" s="59"/>
      <c r="AV155" s="59"/>
      <c r="AW155" s="59"/>
      <c r="AX155" s="59"/>
      <c r="AY155" s="59"/>
      <c r="AZ155" s="59"/>
    </row>
    <row r="156" spans="1:52" s="72" customFormat="1" ht="21.75" customHeight="1">
      <c r="A156" s="287"/>
      <c r="B156" s="63" t="s">
        <v>328</v>
      </c>
      <c r="C156" s="291"/>
      <c r="D156" s="77"/>
      <c r="E156" s="291"/>
      <c r="F156" s="59"/>
      <c r="G156" s="59"/>
      <c r="H156" s="59"/>
      <c r="I156" s="59"/>
      <c r="J156" s="59"/>
      <c r="K156" s="59"/>
      <c r="L156" s="59"/>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row>
    <row r="157" spans="1:52" s="73" customFormat="1" ht="21.75" customHeight="1">
      <c r="A157" s="69"/>
      <c r="B157" s="65"/>
      <c r="C157" s="291"/>
      <c r="D157" s="128"/>
      <c r="E157" s="291"/>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row>
    <row r="158" spans="1:52" s="72" customFormat="1" ht="21">
      <c r="A158" s="285">
        <v>52</v>
      </c>
      <c r="B158" s="68" t="s">
        <v>329</v>
      </c>
      <c r="C158" s="291"/>
      <c r="D158" s="78">
        <v>1</v>
      </c>
      <c r="E158" s="291"/>
      <c r="F158" s="59"/>
      <c r="G158" s="59"/>
      <c r="H158" s="59"/>
      <c r="I158" s="59"/>
      <c r="J158" s="59"/>
      <c r="K158" s="59"/>
      <c r="L158" s="59"/>
      <c r="M158" s="59"/>
      <c r="N158" s="59"/>
      <c r="O158" s="59"/>
      <c r="P158" s="59"/>
      <c r="Q158" s="59"/>
      <c r="R158" s="59"/>
      <c r="S158" s="59"/>
      <c r="T158" s="59"/>
      <c r="U158" s="59"/>
      <c r="V158" s="59"/>
      <c r="W158" s="59"/>
      <c r="X158" s="59"/>
      <c r="Y158" s="59"/>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row>
    <row r="159" spans="1:52" s="72" customFormat="1" ht="22.5" customHeight="1">
      <c r="A159" s="285"/>
      <c r="B159" s="68" t="s">
        <v>330</v>
      </c>
      <c r="C159" s="291"/>
      <c r="D159" s="78"/>
      <c r="E159" s="291"/>
      <c r="F159" s="59"/>
      <c r="G159" s="59"/>
      <c r="H159" s="59"/>
      <c r="I159" s="59"/>
      <c r="J159" s="59"/>
      <c r="K159" s="59"/>
      <c r="L159" s="59"/>
      <c r="M159" s="59"/>
      <c r="N159" s="59"/>
      <c r="O159" s="59"/>
      <c r="P159" s="59"/>
      <c r="Q159" s="59"/>
      <c r="R159" s="59"/>
      <c r="S159" s="59"/>
      <c r="T159" s="59"/>
      <c r="U159" s="59"/>
      <c r="V159" s="59"/>
      <c r="W159" s="59"/>
      <c r="X159" s="59"/>
      <c r="Y159" s="59"/>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row>
    <row r="160" spans="1:52" s="73" customFormat="1" ht="22.5" customHeight="1">
      <c r="A160" s="69"/>
      <c r="B160" s="65"/>
      <c r="C160" s="291"/>
      <c r="D160" s="128"/>
      <c r="E160" s="291"/>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row>
    <row r="161" spans="1:52" s="72" customFormat="1" ht="21">
      <c r="A161" s="287">
        <v>53</v>
      </c>
      <c r="B161" s="63" t="s">
        <v>331</v>
      </c>
      <c r="C161" s="291"/>
      <c r="D161" s="79">
        <v>1</v>
      </c>
      <c r="E161" s="291"/>
      <c r="F161" s="59"/>
      <c r="G161" s="59"/>
      <c r="H161" s="59"/>
      <c r="I161" s="59"/>
      <c r="J161" s="59"/>
      <c r="K161" s="59"/>
      <c r="L161" s="59"/>
      <c r="M161" s="59"/>
      <c r="N161" s="59"/>
      <c r="O161" s="59"/>
      <c r="P161" s="59"/>
      <c r="Q161" s="59"/>
      <c r="R161" s="59"/>
      <c r="S161" s="59"/>
      <c r="T161" s="59"/>
      <c r="U161" s="59"/>
      <c r="V161" s="59"/>
      <c r="W161" s="59"/>
      <c r="X161" s="59"/>
      <c r="Y161" s="59"/>
      <c r="Z161" s="59"/>
      <c r="AA161" s="59"/>
      <c r="AB161" s="59"/>
      <c r="AC161" s="59"/>
      <c r="AD161" s="59"/>
      <c r="AE161" s="59"/>
      <c r="AF161" s="59"/>
      <c r="AG161" s="59"/>
      <c r="AH161" s="59"/>
      <c r="AI161" s="59"/>
      <c r="AJ161" s="59"/>
      <c r="AK161" s="59"/>
      <c r="AL161" s="59"/>
      <c r="AM161" s="59"/>
      <c r="AN161" s="59"/>
      <c r="AO161" s="59"/>
      <c r="AP161" s="59"/>
      <c r="AQ161" s="59"/>
      <c r="AR161" s="59"/>
      <c r="AS161" s="59"/>
      <c r="AT161" s="59"/>
      <c r="AU161" s="59"/>
      <c r="AV161" s="59"/>
      <c r="AW161" s="59"/>
      <c r="AX161" s="59"/>
      <c r="AY161" s="59"/>
      <c r="AZ161" s="59"/>
    </row>
    <row r="162" spans="1:52" s="72" customFormat="1" ht="21">
      <c r="A162" s="287"/>
      <c r="B162" s="63" t="s">
        <v>332</v>
      </c>
      <c r="C162" s="291"/>
      <c r="D162" s="79"/>
      <c r="E162" s="291"/>
      <c r="F162" s="59"/>
      <c r="G162" s="59"/>
      <c r="H162" s="59"/>
      <c r="I162" s="59"/>
      <c r="J162" s="59"/>
      <c r="K162" s="59"/>
      <c r="L162" s="59"/>
      <c r="M162" s="59"/>
      <c r="N162" s="59"/>
      <c r="O162" s="59"/>
      <c r="P162" s="59"/>
      <c r="Q162" s="59"/>
      <c r="R162" s="59"/>
      <c r="S162" s="59"/>
      <c r="T162" s="59"/>
      <c r="U162" s="59"/>
      <c r="V162" s="59"/>
      <c r="W162" s="59"/>
      <c r="X162" s="59"/>
      <c r="Y162" s="59"/>
      <c r="Z162" s="59"/>
      <c r="AA162" s="59"/>
      <c r="AB162" s="59"/>
      <c r="AC162" s="59"/>
      <c r="AD162" s="59"/>
      <c r="AE162" s="59"/>
      <c r="AF162" s="59"/>
      <c r="AG162" s="59"/>
      <c r="AH162" s="59"/>
      <c r="AI162" s="59"/>
      <c r="AJ162" s="59"/>
      <c r="AK162" s="59"/>
      <c r="AL162" s="59"/>
      <c r="AM162" s="59"/>
      <c r="AN162" s="59"/>
      <c r="AO162" s="59"/>
      <c r="AP162" s="59"/>
      <c r="AQ162" s="59"/>
      <c r="AR162" s="59"/>
      <c r="AS162" s="59"/>
      <c r="AT162" s="59"/>
      <c r="AU162" s="59"/>
      <c r="AV162" s="59"/>
      <c r="AW162" s="59"/>
      <c r="AX162" s="59"/>
      <c r="AY162" s="59"/>
      <c r="AZ162" s="59"/>
    </row>
    <row r="163" spans="1:52" s="73" customFormat="1" ht="21">
      <c r="A163" s="69"/>
      <c r="B163" s="65"/>
      <c r="C163" s="291"/>
      <c r="D163" s="128"/>
      <c r="E163" s="291"/>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row>
    <row r="164" spans="1:52" s="72" customFormat="1" ht="21">
      <c r="A164" s="285">
        <v>54</v>
      </c>
      <c r="B164" s="68" t="s">
        <v>333</v>
      </c>
      <c r="C164" s="291"/>
      <c r="D164" s="77">
        <v>1</v>
      </c>
      <c r="E164" s="291"/>
      <c r="F164" s="59"/>
      <c r="G164" s="59"/>
      <c r="H164" s="59"/>
      <c r="I164" s="59"/>
      <c r="J164" s="59"/>
      <c r="K164" s="59"/>
      <c r="L164" s="59"/>
      <c r="M164" s="59"/>
      <c r="N164" s="59"/>
      <c r="O164" s="59"/>
      <c r="P164" s="59"/>
      <c r="Q164" s="59"/>
      <c r="R164" s="59"/>
      <c r="S164" s="59"/>
      <c r="T164" s="59"/>
      <c r="U164" s="59"/>
      <c r="V164" s="59"/>
      <c r="W164" s="59"/>
      <c r="X164" s="59"/>
      <c r="Y164" s="59"/>
      <c r="Z164" s="59"/>
      <c r="AA164" s="59"/>
      <c r="AB164" s="59"/>
      <c r="AC164" s="59"/>
      <c r="AD164" s="59"/>
      <c r="AE164" s="59"/>
      <c r="AF164" s="59"/>
      <c r="AG164" s="59"/>
      <c r="AH164" s="59"/>
      <c r="AI164" s="59"/>
      <c r="AJ164" s="59"/>
      <c r="AK164" s="59"/>
      <c r="AL164" s="59"/>
      <c r="AM164" s="59"/>
      <c r="AN164" s="59"/>
      <c r="AO164" s="59"/>
      <c r="AP164" s="59"/>
      <c r="AQ164" s="59"/>
      <c r="AR164" s="59"/>
      <c r="AS164" s="59"/>
      <c r="AT164" s="59"/>
      <c r="AU164" s="59"/>
      <c r="AV164" s="59"/>
      <c r="AW164" s="59"/>
      <c r="AX164" s="59"/>
      <c r="AY164" s="59"/>
      <c r="AZ164" s="59"/>
    </row>
    <row r="165" spans="1:52" s="72" customFormat="1" ht="21">
      <c r="A165" s="285"/>
      <c r="B165" s="68" t="s">
        <v>334</v>
      </c>
      <c r="C165" s="291"/>
      <c r="D165" s="77"/>
      <c r="E165" s="291"/>
      <c r="F165" s="59"/>
      <c r="G165" s="59"/>
      <c r="H165" s="59"/>
      <c r="I165" s="59"/>
      <c r="J165" s="59"/>
      <c r="K165" s="59"/>
      <c r="L165" s="59"/>
      <c r="M165" s="59"/>
      <c r="N165" s="59"/>
      <c r="O165" s="59"/>
      <c r="P165" s="59"/>
      <c r="Q165" s="59"/>
      <c r="R165" s="59"/>
      <c r="S165" s="59"/>
      <c r="T165" s="59"/>
      <c r="U165" s="59"/>
      <c r="V165" s="59"/>
      <c r="W165" s="59"/>
      <c r="X165" s="59"/>
      <c r="Y165" s="59"/>
      <c r="Z165" s="59"/>
      <c r="AA165" s="59"/>
      <c r="AB165" s="59"/>
      <c r="AC165" s="59"/>
      <c r="AD165" s="59"/>
      <c r="AE165" s="59"/>
      <c r="AF165" s="59"/>
      <c r="AG165" s="59"/>
      <c r="AH165" s="59"/>
      <c r="AI165" s="59"/>
      <c r="AJ165" s="59"/>
      <c r="AK165" s="59"/>
      <c r="AL165" s="59"/>
      <c r="AM165" s="59"/>
      <c r="AN165" s="59"/>
      <c r="AO165" s="59"/>
      <c r="AP165" s="59"/>
      <c r="AQ165" s="59"/>
      <c r="AR165" s="59"/>
      <c r="AS165" s="59"/>
      <c r="AT165" s="59"/>
      <c r="AU165" s="59"/>
      <c r="AV165" s="59"/>
      <c r="AW165" s="59"/>
      <c r="AX165" s="59"/>
      <c r="AY165" s="59"/>
      <c r="AZ165" s="59"/>
    </row>
    <row r="166" spans="1:52" s="73" customFormat="1" ht="21">
      <c r="A166" s="69"/>
      <c r="B166" s="65"/>
      <c r="C166" s="291"/>
      <c r="D166" s="128"/>
      <c r="E166" s="291"/>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7"/>
      <c r="AZ166" s="67"/>
    </row>
    <row r="167" spans="1:52" s="72" customFormat="1" ht="21">
      <c r="A167" s="287">
        <v>55</v>
      </c>
      <c r="B167" s="63" t="s">
        <v>335</v>
      </c>
      <c r="C167" s="291"/>
      <c r="D167" s="78">
        <v>1</v>
      </c>
      <c r="E167" s="291"/>
      <c r="F167" s="59"/>
      <c r="G167" s="59"/>
      <c r="H167" s="59"/>
      <c r="I167" s="59"/>
      <c r="J167" s="59"/>
      <c r="K167" s="59"/>
      <c r="L167" s="59"/>
      <c r="M167" s="59"/>
      <c r="N167" s="59"/>
      <c r="O167" s="59"/>
      <c r="P167" s="59"/>
      <c r="Q167" s="59"/>
      <c r="R167" s="59"/>
      <c r="S167" s="59"/>
      <c r="T167" s="59"/>
      <c r="U167" s="59"/>
      <c r="V167" s="59"/>
      <c r="W167" s="59"/>
      <c r="X167" s="59"/>
      <c r="Y167" s="59"/>
      <c r="Z167" s="59"/>
      <c r="AA167" s="59"/>
      <c r="AB167" s="59"/>
      <c r="AC167" s="59"/>
      <c r="AD167" s="59"/>
      <c r="AE167" s="59"/>
      <c r="AF167" s="59"/>
      <c r="AG167" s="59"/>
      <c r="AH167" s="59"/>
      <c r="AI167" s="59"/>
      <c r="AJ167" s="59"/>
      <c r="AK167" s="59"/>
      <c r="AL167" s="59"/>
      <c r="AM167" s="59"/>
      <c r="AN167" s="59"/>
      <c r="AO167" s="59"/>
      <c r="AP167" s="59"/>
      <c r="AQ167" s="59"/>
      <c r="AR167" s="59"/>
      <c r="AS167" s="59"/>
      <c r="AT167" s="59"/>
      <c r="AU167" s="59"/>
      <c r="AV167" s="59"/>
      <c r="AW167" s="59"/>
      <c r="AX167" s="59"/>
      <c r="AY167" s="59"/>
      <c r="AZ167" s="59"/>
    </row>
    <row r="168" spans="1:52" s="72" customFormat="1" ht="21">
      <c r="A168" s="287"/>
      <c r="B168" s="63" t="s">
        <v>336</v>
      </c>
      <c r="C168" s="291"/>
      <c r="D168" s="78"/>
      <c r="E168" s="291"/>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c r="AE168" s="59"/>
      <c r="AF168" s="59"/>
      <c r="AG168" s="59"/>
      <c r="AH168" s="59"/>
      <c r="AI168" s="59"/>
      <c r="AJ168" s="59"/>
      <c r="AK168" s="59"/>
      <c r="AL168" s="59"/>
      <c r="AM168" s="59"/>
      <c r="AN168" s="59"/>
      <c r="AO168" s="59"/>
      <c r="AP168" s="59"/>
      <c r="AQ168" s="59"/>
      <c r="AR168" s="59"/>
      <c r="AS168" s="59"/>
      <c r="AT168" s="59"/>
      <c r="AU168" s="59"/>
      <c r="AV168" s="59"/>
      <c r="AW168" s="59"/>
      <c r="AX168" s="59"/>
      <c r="AY168" s="59"/>
      <c r="AZ168" s="59"/>
    </row>
    <row r="169" spans="1:52" s="73" customFormat="1" ht="21">
      <c r="A169" s="69"/>
      <c r="B169" s="65"/>
      <c r="C169" s="291"/>
      <c r="D169" s="128"/>
      <c r="E169" s="291"/>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row>
    <row r="170" spans="1:52" s="72" customFormat="1" ht="23.25" customHeight="1">
      <c r="A170" s="285">
        <v>56</v>
      </c>
      <c r="B170" s="74" t="s">
        <v>337</v>
      </c>
      <c r="C170" s="291"/>
      <c r="D170" s="79">
        <v>1</v>
      </c>
      <c r="E170" s="291"/>
      <c r="F170" s="59"/>
      <c r="G170" s="59"/>
      <c r="H170" s="59"/>
      <c r="I170" s="59"/>
      <c r="J170" s="59"/>
      <c r="K170" s="59"/>
      <c r="L170" s="59"/>
      <c r="M170" s="59"/>
      <c r="N170" s="59"/>
      <c r="O170" s="59"/>
      <c r="P170" s="59"/>
      <c r="Q170" s="59"/>
      <c r="R170" s="59"/>
      <c r="S170" s="59"/>
      <c r="T170" s="59"/>
      <c r="U170" s="59"/>
      <c r="V170" s="59"/>
      <c r="W170" s="59"/>
      <c r="X170" s="59"/>
      <c r="Y170" s="59"/>
      <c r="Z170" s="59"/>
      <c r="AA170" s="59"/>
      <c r="AB170" s="59"/>
      <c r="AC170" s="59"/>
      <c r="AD170" s="59"/>
      <c r="AE170" s="59"/>
      <c r="AF170" s="59"/>
      <c r="AG170" s="59"/>
      <c r="AH170" s="59"/>
      <c r="AI170" s="59"/>
      <c r="AJ170" s="59"/>
      <c r="AK170" s="59"/>
      <c r="AL170" s="59"/>
      <c r="AM170" s="59"/>
      <c r="AN170" s="59"/>
      <c r="AO170" s="59"/>
      <c r="AP170" s="59"/>
      <c r="AQ170" s="59"/>
      <c r="AR170" s="59"/>
      <c r="AS170" s="59"/>
      <c r="AT170" s="59"/>
      <c r="AU170" s="59"/>
      <c r="AV170" s="59"/>
      <c r="AW170" s="59"/>
      <c r="AX170" s="59"/>
      <c r="AY170" s="59"/>
      <c r="AZ170" s="59"/>
    </row>
    <row r="171" spans="1:52" s="72" customFormat="1" ht="21">
      <c r="A171" s="285"/>
      <c r="B171" s="74" t="s">
        <v>338</v>
      </c>
      <c r="C171" s="291"/>
      <c r="D171" s="79"/>
      <c r="E171" s="291"/>
      <c r="F171" s="59"/>
      <c r="G171" s="59"/>
      <c r="H171" s="59"/>
      <c r="I171" s="59"/>
      <c r="J171" s="59"/>
      <c r="K171" s="59"/>
      <c r="L171" s="59"/>
      <c r="M171" s="59"/>
      <c r="N171" s="59"/>
      <c r="O171" s="59"/>
      <c r="P171" s="59"/>
      <c r="Q171" s="59"/>
      <c r="R171" s="59"/>
      <c r="S171" s="59"/>
      <c r="T171" s="59"/>
      <c r="U171" s="59"/>
      <c r="V171" s="59"/>
      <c r="W171" s="59"/>
      <c r="X171" s="59"/>
      <c r="Y171" s="59"/>
      <c r="Z171" s="59"/>
      <c r="AA171" s="59"/>
      <c r="AB171" s="59"/>
      <c r="AC171" s="59"/>
      <c r="AD171" s="59"/>
      <c r="AE171" s="59"/>
      <c r="AF171" s="59"/>
      <c r="AG171" s="59"/>
      <c r="AH171" s="59"/>
      <c r="AI171" s="59"/>
      <c r="AJ171" s="59"/>
      <c r="AK171" s="59"/>
      <c r="AL171" s="59"/>
      <c r="AM171" s="59"/>
      <c r="AN171" s="59"/>
      <c r="AO171" s="59"/>
      <c r="AP171" s="59"/>
      <c r="AQ171" s="59"/>
      <c r="AR171" s="59"/>
      <c r="AS171" s="59"/>
      <c r="AT171" s="59"/>
      <c r="AU171" s="59"/>
      <c r="AV171" s="59"/>
      <c r="AW171" s="59"/>
      <c r="AX171" s="59"/>
      <c r="AY171" s="59"/>
      <c r="AZ171" s="59"/>
    </row>
    <row r="172" spans="1:52" s="73" customFormat="1" ht="21">
      <c r="A172" s="69"/>
      <c r="B172" s="65"/>
      <c r="C172" s="291"/>
      <c r="D172" s="128"/>
      <c r="E172" s="291"/>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row>
    <row r="173" spans="1:52" s="72" customFormat="1" ht="21">
      <c r="A173" s="287">
        <v>57</v>
      </c>
      <c r="B173" s="63" t="s">
        <v>339</v>
      </c>
      <c r="C173" s="291"/>
      <c r="D173" s="77">
        <v>1</v>
      </c>
      <c r="E173" s="291"/>
      <c r="F173" s="59"/>
      <c r="G173" s="59"/>
      <c r="H173" s="59"/>
      <c r="I173" s="59"/>
      <c r="J173" s="59"/>
      <c r="K173" s="59"/>
      <c r="L173" s="59"/>
      <c r="M173" s="59"/>
      <c r="N173" s="59"/>
      <c r="O173" s="59"/>
      <c r="P173" s="59"/>
      <c r="Q173" s="59"/>
      <c r="R173" s="59"/>
      <c r="S173" s="59"/>
      <c r="T173" s="59"/>
      <c r="U173" s="59"/>
      <c r="V173" s="59"/>
      <c r="W173" s="59"/>
      <c r="X173" s="59"/>
      <c r="Y173" s="59"/>
      <c r="Z173" s="59"/>
      <c r="AA173" s="59"/>
      <c r="AB173" s="59"/>
      <c r="AC173" s="59"/>
      <c r="AD173" s="59"/>
      <c r="AE173" s="59"/>
      <c r="AF173" s="59"/>
      <c r="AG173" s="59"/>
      <c r="AH173" s="59"/>
      <c r="AI173" s="59"/>
      <c r="AJ173" s="59"/>
      <c r="AK173" s="59"/>
      <c r="AL173" s="59"/>
      <c r="AM173" s="59"/>
      <c r="AN173" s="59"/>
      <c r="AO173" s="59"/>
      <c r="AP173" s="59"/>
      <c r="AQ173" s="59"/>
      <c r="AR173" s="59"/>
      <c r="AS173" s="59"/>
      <c r="AT173" s="59"/>
      <c r="AU173" s="59"/>
      <c r="AV173" s="59"/>
      <c r="AW173" s="59"/>
      <c r="AX173" s="59"/>
      <c r="AY173" s="59"/>
      <c r="AZ173" s="59"/>
    </row>
    <row r="174" spans="1:52" s="72" customFormat="1" ht="21">
      <c r="A174" s="287"/>
      <c r="B174" s="63" t="s">
        <v>340</v>
      </c>
      <c r="C174" s="291"/>
      <c r="D174" s="77"/>
      <c r="E174" s="291"/>
      <c r="F174" s="59"/>
      <c r="G174" s="59"/>
      <c r="H174" s="59"/>
      <c r="I174" s="59"/>
      <c r="J174" s="59"/>
      <c r="K174" s="59"/>
      <c r="L174" s="59"/>
      <c r="M174" s="59"/>
      <c r="N174" s="59"/>
      <c r="O174" s="59"/>
      <c r="P174" s="59"/>
      <c r="Q174" s="59"/>
      <c r="R174" s="59"/>
      <c r="S174" s="59"/>
      <c r="T174" s="59"/>
      <c r="U174" s="59"/>
      <c r="V174" s="59"/>
      <c r="W174" s="59"/>
      <c r="X174" s="59"/>
      <c r="Y174" s="59"/>
      <c r="Z174" s="59"/>
      <c r="AA174" s="59"/>
      <c r="AB174" s="59"/>
      <c r="AC174" s="59"/>
      <c r="AD174" s="59"/>
      <c r="AE174" s="59"/>
      <c r="AF174" s="59"/>
      <c r="AG174" s="59"/>
      <c r="AH174" s="59"/>
      <c r="AI174" s="59"/>
      <c r="AJ174" s="59"/>
      <c r="AK174" s="59"/>
      <c r="AL174" s="59"/>
      <c r="AM174" s="59"/>
      <c r="AN174" s="59"/>
      <c r="AO174" s="59"/>
      <c r="AP174" s="59"/>
      <c r="AQ174" s="59"/>
      <c r="AR174" s="59"/>
      <c r="AS174" s="59"/>
      <c r="AT174" s="59"/>
      <c r="AU174" s="59"/>
      <c r="AV174" s="59"/>
      <c r="AW174" s="59"/>
      <c r="AX174" s="59"/>
      <c r="AY174" s="59"/>
      <c r="AZ174" s="59"/>
    </row>
    <row r="175" spans="1:52" s="73" customFormat="1" ht="21">
      <c r="A175" s="69"/>
      <c r="B175" s="65"/>
      <c r="C175" s="291"/>
      <c r="D175" s="128"/>
      <c r="E175" s="291"/>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row>
    <row r="176" spans="1:52" s="72" customFormat="1" ht="21">
      <c r="A176" s="285">
        <v>58</v>
      </c>
      <c r="B176" s="68" t="s">
        <v>341</v>
      </c>
      <c r="C176" s="291"/>
      <c r="D176" s="78">
        <v>1</v>
      </c>
      <c r="E176" s="291"/>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row>
    <row r="177" spans="1:52" s="72" customFormat="1" ht="21">
      <c r="A177" s="285"/>
      <c r="B177" s="68" t="s">
        <v>342</v>
      </c>
      <c r="C177" s="291"/>
      <c r="D177" s="78"/>
      <c r="E177" s="291"/>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row>
    <row r="178" spans="1:52" s="73" customFormat="1" ht="21">
      <c r="A178" s="69"/>
      <c r="B178" s="65"/>
      <c r="C178" s="291"/>
      <c r="D178" s="128"/>
      <c r="E178" s="291"/>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row>
    <row r="179" spans="1:52" s="72" customFormat="1" ht="21">
      <c r="A179" s="287">
        <v>59</v>
      </c>
      <c r="B179" s="63" t="s">
        <v>343</v>
      </c>
      <c r="C179" s="291"/>
      <c r="D179" s="79">
        <v>1</v>
      </c>
      <c r="E179" s="291"/>
      <c r="F179" s="59"/>
      <c r="G179" s="59"/>
      <c r="H179" s="59"/>
      <c r="I179" s="59"/>
      <c r="J179" s="59"/>
      <c r="K179" s="59"/>
      <c r="L179" s="59"/>
      <c r="M179" s="59"/>
      <c r="N179" s="59"/>
      <c r="O179" s="59"/>
      <c r="P179" s="59"/>
      <c r="Q179" s="59"/>
      <c r="R179" s="59"/>
      <c r="S179" s="59"/>
      <c r="T179" s="59"/>
      <c r="U179" s="59"/>
      <c r="V179" s="59"/>
      <c r="W179" s="59"/>
      <c r="X179" s="59"/>
      <c r="Y179" s="59"/>
      <c r="Z179" s="59"/>
      <c r="AA179" s="59"/>
      <c r="AB179" s="59"/>
      <c r="AC179" s="59"/>
      <c r="AD179" s="59"/>
      <c r="AE179" s="59"/>
      <c r="AF179" s="59"/>
      <c r="AG179" s="59"/>
      <c r="AH179" s="59"/>
      <c r="AI179" s="59"/>
      <c r="AJ179" s="59"/>
      <c r="AK179" s="59"/>
      <c r="AL179" s="59"/>
      <c r="AM179" s="59"/>
      <c r="AN179" s="59"/>
      <c r="AO179" s="59"/>
      <c r="AP179" s="59"/>
      <c r="AQ179" s="59"/>
      <c r="AR179" s="59"/>
      <c r="AS179" s="59"/>
      <c r="AT179" s="59"/>
      <c r="AU179" s="59"/>
      <c r="AV179" s="59"/>
      <c r="AW179" s="59"/>
      <c r="AX179" s="59"/>
      <c r="AY179" s="59"/>
      <c r="AZ179" s="59"/>
    </row>
    <row r="180" spans="1:52" s="72" customFormat="1" ht="21">
      <c r="A180" s="287"/>
      <c r="B180" s="63" t="s">
        <v>344</v>
      </c>
      <c r="C180" s="291"/>
      <c r="D180" s="79"/>
      <c r="E180" s="291"/>
      <c r="F180" s="59"/>
      <c r="G180" s="59"/>
      <c r="H180" s="59"/>
      <c r="I180" s="59"/>
      <c r="J180" s="59"/>
      <c r="K180" s="59"/>
      <c r="L180" s="59"/>
      <c r="M180" s="59"/>
      <c r="N180" s="59"/>
      <c r="O180" s="59"/>
      <c r="P180" s="59"/>
      <c r="Q180" s="59"/>
      <c r="R180" s="59"/>
      <c r="S180" s="59"/>
      <c r="T180" s="59"/>
      <c r="U180" s="59"/>
      <c r="V180" s="59"/>
      <c r="W180" s="59"/>
      <c r="X180" s="59"/>
      <c r="Y180" s="59"/>
      <c r="Z180" s="59"/>
      <c r="AA180" s="59"/>
      <c r="AB180" s="59"/>
      <c r="AC180" s="59"/>
      <c r="AD180" s="59"/>
      <c r="AE180" s="59"/>
      <c r="AF180" s="59"/>
      <c r="AG180" s="59"/>
      <c r="AH180" s="59"/>
      <c r="AI180" s="59"/>
      <c r="AJ180" s="59"/>
      <c r="AK180" s="59"/>
      <c r="AL180" s="59"/>
      <c r="AM180" s="59"/>
      <c r="AN180" s="59"/>
      <c r="AO180" s="59"/>
      <c r="AP180" s="59"/>
      <c r="AQ180" s="59"/>
      <c r="AR180" s="59"/>
      <c r="AS180" s="59"/>
      <c r="AT180" s="59"/>
      <c r="AU180" s="59"/>
      <c r="AV180" s="59"/>
      <c r="AW180" s="59"/>
      <c r="AX180" s="59"/>
      <c r="AY180" s="59"/>
      <c r="AZ180" s="59"/>
    </row>
    <row r="181" spans="1:52" s="73" customFormat="1" ht="21">
      <c r="A181" s="69"/>
      <c r="B181" s="65"/>
      <c r="C181" s="291"/>
      <c r="D181" s="128"/>
      <c r="E181" s="291"/>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row>
    <row r="182" spans="1:52" s="72" customFormat="1" ht="21">
      <c r="A182" s="285">
        <v>60</v>
      </c>
      <c r="B182" s="68" t="s">
        <v>345</v>
      </c>
      <c r="C182" s="291"/>
      <c r="D182" s="77"/>
      <c r="E182" s="291"/>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c r="AH182" s="59"/>
      <c r="AI182" s="59"/>
      <c r="AJ182" s="59"/>
      <c r="AK182" s="59"/>
      <c r="AL182" s="59"/>
      <c r="AM182" s="59"/>
      <c r="AN182" s="59"/>
      <c r="AO182" s="59"/>
      <c r="AP182" s="59"/>
      <c r="AQ182" s="59"/>
      <c r="AR182" s="59"/>
      <c r="AS182" s="59"/>
      <c r="AT182" s="59"/>
      <c r="AU182" s="59"/>
      <c r="AV182" s="59"/>
      <c r="AW182" s="59"/>
      <c r="AX182" s="59"/>
      <c r="AY182" s="59"/>
      <c r="AZ182" s="59"/>
    </row>
    <row r="183" spans="1:52" s="72" customFormat="1" ht="21">
      <c r="A183" s="285"/>
      <c r="B183" s="68" t="s">
        <v>346</v>
      </c>
      <c r="C183" s="291"/>
      <c r="D183" s="77">
        <v>1</v>
      </c>
      <c r="E183" s="291"/>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c r="AH183" s="59"/>
      <c r="AI183" s="59"/>
      <c r="AJ183" s="59"/>
      <c r="AK183" s="59"/>
      <c r="AL183" s="59"/>
      <c r="AM183" s="59"/>
      <c r="AN183" s="59"/>
      <c r="AO183" s="59"/>
      <c r="AP183" s="59"/>
      <c r="AQ183" s="59"/>
      <c r="AR183" s="59"/>
      <c r="AS183" s="59"/>
      <c r="AT183" s="59"/>
      <c r="AU183" s="59"/>
      <c r="AV183" s="59"/>
      <c r="AW183" s="59"/>
      <c r="AX183" s="59"/>
      <c r="AY183" s="59"/>
      <c r="AZ183" s="59"/>
    </row>
    <row r="184" spans="1:52" s="73" customFormat="1" ht="21">
      <c r="A184" s="67"/>
      <c r="B184" s="67"/>
      <c r="C184" s="291"/>
      <c r="D184" s="66"/>
      <c r="E184" s="291"/>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row>
    <row r="185" spans="1:52" s="72" customFormat="1" ht="21">
      <c r="A185" s="286"/>
      <c r="B185" s="286"/>
      <c r="C185" s="286"/>
      <c r="D185" s="286"/>
      <c r="E185" s="291"/>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c r="AI185" s="59"/>
      <c r="AJ185" s="59"/>
      <c r="AK185" s="59"/>
      <c r="AL185" s="59"/>
      <c r="AM185" s="59"/>
      <c r="AN185" s="59"/>
      <c r="AO185" s="59"/>
      <c r="AP185" s="59"/>
      <c r="AQ185" s="59"/>
      <c r="AR185" s="59"/>
      <c r="AS185" s="59"/>
      <c r="AT185" s="59"/>
      <c r="AU185" s="59"/>
      <c r="AV185" s="59"/>
      <c r="AW185" s="59"/>
      <c r="AX185" s="59"/>
      <c r="AY185" s="59"/>
      <c r="AZ185" s="59"/>
    </row>
    <row r="186" spans="1:52" s="72" customFormat="1" ht="21">
      <c r="A186" s="286"/>
      <c r="B186" s="286"/>
      <c r="C186" s="286"/>
      <c r="D186" s="286"/>
      <c r="E186" s="291"/>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c r="AI186" s="59"/>
      <c r="AJ186" s="59"/>
      <c r="AK186" s="59"/>
      <c r="AL186" s="59"/>
      <c r="AM186" s="59"/>
      <c r="AN186" s="59"/>
      <c r="AO186" s="59"/>
      <c r="AP186" s="59"/>
      <c r="AQ186" s="59"/>
      <c r="AR186" s="59"/>
      <c r="AS186" s="59"/>
      <c r="AT186" s="59"/>
      <c r="AU186" s="59"/>
      <c r="AV186" s="59"/>
      <c r="AW186" s="59"/>
      <c r="AX186" s="59"/>
      <c r="AY186" s="59"/>
      <c r="AZ186" s="59"/>
    </row>
    <row r="187" spans="1:52" s="72" customFormat="1" ht="21">
      <c r="A187" s="286"/>
      <c r="B187" s="286"/>
      <c r="C187" s="286"/>
      <c r="D187" s="286"/>
      <c r="E187" s="291"/>
      <c r="F187" s="59"/>
      <c r="G187" s="59"/>
      <c r="H187" s="59"/>
      <c r="I187" s="59"/>
      <c r="J187" s="59"/>
      <c r="K187" s="59"/>
      <c r="L187" s="59"/>
      <c r="M187" s="59"/>
      <c r="N187" s="59"/>
      <c r="O187" s="59"/>
      <c r="P187" s="59"/>
      <c r="Q187" s="59"/>
      <c r="R187" s="59"/>
      <c r="S187" s="59"/>
      <c r="T187" s="59"/>
      <c r="U187" s="59"/>
      <c r="V187" s="59"/>
      <c r="W187" s="59"/>
      <c r="X187" s="59"/>
      <c r="Y187" s="59"/>
      <c r="Z187" s="59"/>
      <c r="AA187" s="59"/>
      <c r="AB187" s="59"/>
      <c r="AC187" s="59"/>
      <c r="AD187" s="59"/>
      <c r="AE187" s="59"/>
      <c r="AF187" s="59"/>
      <c r="AG187" s="59"/>
      <c r="AH187" s="59"/>
      <c r="AI187" s="59"/>
      <c r="AJ187" s="59"/>
      <c r="AK187" s="59"/>
      <c r="AL187" s="59"/>
      <c r="AM187" s="59"/>
      <c r="AN187" s="59"/>
      <c r="AO187" s="59"/>
      <c r="AP187" s="59"/>
      <c r="AQ187" s="59"/>
      <c r="AR187" s="59"/>
      <c r="AS187" s="59"/>
      <c r="AT187" s="59"/>
      <c r="AU187" s="59"/>
      <c r="AV187" s="59"/>
      <c r="AW187" s="59"/>
      <c r="AX187" s="59"/>
      <c r="AY187" s="59"/>
      <c r="AZ187" s="59"/>
    </row>
    <row r="188" spans="1:52" s="72" customFormat="1" ht="21">
      <c r="A188" s="286"/>
      <c r="B188" s="286"/>
      <c r="C188" s="286"/>
      <c r="D188" s="286"/>
      <c r="E188" s="291"/>
      <c r="F188" s="59"/>
      <c r="G188" s="59"/>
      <c r="H188" s="59"/>
      <c r="I188" s="59"/>
      <c r="J188" s="59"/>
      <c r="K188" s="59"/>
      <c r="L188" s="59"/>
      <c r="M188" s="59"/>
      <c r="N188" s="59"/>
      <c r="O188" s="59"/>
      <c r="P188" s="59"/>
      <c r="Q188" s="59"/>
      <c r="R188" s="59"/>
      <c r="S188" s="59"/>
      <c r="T188" s="59"/>
      <c r="U188" s="59"/>
      <c r="V188" s="59"/>
      <c r="W188" s="59"/>
      <c r="X188" s="59"/>
      <c r="Y188" s="59"/>
      <c r="Z188" s="59"/>
      <c r="AA188" s="59"/>
      <c r="AB188" s="59"/>
      <c r="AC188" s="59"/>
      <c r="AD188" s="59"/>
      <c r="AE188" s="59"/>
      <c r="AF188" s="59"/>
      <c r="AG188" s="59"/>
      <c r="AH188" s="59"/>
      <c r="AI188" s="59"/>
      <c r="AJ188" s="59"/>
      <c r="AK188" s="59"/>
      <c r="AL188" s="59"/>
      <c r="AM188" s="59"/>
      <c r="AN188" s="59"/>
      <c r="AO188" s="59"/>
      <c r="AP188" s="59"/>
      <c r="AQ188" s="59"/>
      <c r="AR188" s="59"/>
      <c r="AS188" s="59"/>
      <c r="AT188" s="59"/>
      <c r="AU188" s="59"/>
      <c r="AV188" s="59"/>
      <c r="AW188" s="59"/>
      <c r="AX188" s="59"/>
      <c r="AY188" s="59"/>
      <c r="AZ188" s="59"/>
    </row>
    <row r="189" spans="1:52" s="72" customFormat="1" ht="21">
      <c r="A189" s="286"/>
      <c r="B189" s="286"/>
      <c r="C189" s="286"/>
      <c r="D189" s="286"/>
      <c r="E189" s="291"/>
      <c r="F189" s="59"/>
      <c r="G189" s="59"/>
      <c r="H189" s="59"/>
      <c r="I189" s="59"/>
      <c r="J189" s="59"/>
      <c r="K189" s="59"/>
      <c r="L189" s="59"/>
      <c r="M189" s="59"/>
      <c r="N189" s="59"/>
      <c r="O189" s="59"/>
      <c r="P189" s="59"/>
      <c r="Q189" s="59"/>
      <c r="R189" s="59"/>
      <c r="S189" s="59"/>
      <c r="T189" s="59"/>
      <c r="U189" s="59"/>
      <c r="V189" s="59"/>
      <c r="W189" s="59"/>
      <c r="X189" s="59"/>
      <c r="Y189" s="59"/>
      <c r="Z189" s="59"/>
      <c r="AA189" s="59"/>
      <c r="AB189" s="59"/>
      <c r="AC189" s="59"/>
      <c r="AD189" s="59"/>
      <c r="AE189" s="59"/>
      <c r="AF189" s="59"/>
      <c r="AG189" s="59"/>
      <c r="AH189" s="59"/>
      <c r="AI189" s="59"/>
      <c r="AJ189" s="59"/>
      <c r="AK189" s="59"/>
      <c r="AL189" s="59"/>
      <c r="AM189" s="59"/>
      <c r="AN189" s="59"/>
      <c r="AO189" s="59"/>
      <c r="AP189" s="59"/>
      <c r="AQ189" s="59"/>
      <c r="AR189" s="59"/>
      <c r="AS189" s="59"/>
      <c r="AT189" s="59"/>
      <c r="AU189" s="59"/>
      <c r="AV189" s="59"/>
      <c r="AW189" s="59"/>
      <c r="AX189" s="59"/>
      <c r="AY189" s="59"/>
      <c r="AZ189" s="59"/>
    </row>
    <row r="190" spans="1:52" s="72" customFormat="1" ht="21">
      <c r="A190" s="286"/>
      <c r="B190" s="286"/>
      <c r="C190" s="286"/>
      <c r="D190" s="286"/>
      <c r="E190" s="291"/>
      <c r="F190" s="59"/>
      <c r="G190" s="59"/>
      <c r="H190" s="59"/>
      <c r="I190" s="59"/>
      <c r="J190" s="59"/>
      <c r="K190" s="59"/>
      <c r="L190" s="59"/>
      <c r="M190" s="59"/>
      <c r="N190" s="59"/>
      <c r="O190" s="59"/>
      <c r="P190" s="59"/>
      <c r="Q190" s="59"/>
      <c r="R190" s="59"/>
      <c r="S190" s="59"/>
      <c r="T190" s="59"/>
      <c r="U190" s="59"/>
      <c r="V190" s="59"/>
      <c r="W190" s="59"/>
      <c r="X190" s="59"/>
      <c r="Y190" s="59"/>
      <c r="Z190" s="59"/>
      <c r="AA190" s="59"/>
      <c r="AB190" s="59"/>
      <c r="AC190" s="59"/>
      <c r="AD190" s="59"/>
      <c r="AE190" s="59"/>
      <c r="AF190" s="59"/>
      <c r="AG190" s="59"/>
      <c r="AH190" s="59"/>
      <c r="AI190" s="59"/>
      <c r="AJ190" s="59"/>
      <c r="AK190" s="59"/>
      <c r="AL190" s="59"/>
      <c r="AM190" s="59"/>
      <c r="AN190" s="59"/>
      <c r="AO190" s="59"/>
      <c r="AP190" s="59"/>
      <c r="AQ190" s="59"/>
      <c r="AR190" s="59"/>
      <c r="AS190" s="59"/>
      <c r="AT190" s="59"/>
      <c r="AU190" s="59"/>
      <c r="AV190" s="59"/>
      <c r="AW190" s="59"/>
      <c r="AX190" s="59"/>
      <c r="AY190" s="59"/>
      <c r="AZ190" s="59"/>
    </row>
    <row r="191" spans="1:52" s="72" customFormat="1" ht="21">
      <c r="A191" s="286"/>
      <c r="B191" s="286"/>
      <c r="C191" s="286"/>
      <c r="D191" s="286"/>
      <c r="E191" s="291"/>
      <c r="F191" s="59"/>
      <c r="G191" s="59"/>
      <c r="H191" s="59"/>
      <c r="I191" s="59"/>
      <c r="J191" s="59"/>
      <c r="K191" s="59"/>
      <c r="L191" s="59"/>
      <c r="M191" s="59"/>
      <c r="N191" s="59"/>
      <c r="O191" s="59"/>
      <c r="P191" s="59"/>
      <c r="Q191" s="59"/>
      <c r="R191" s="59"/>
      <c r="S191" s="59"/>
      <c r="T191" s="59"/>
      <c r="U191" s="59"/>
      <c r="V191" s="59"/>
      <c r="W191" s="59"/>
      <c r="X191" s="59"/>
      <c r="Y191" s="59"/>
      <c r="Z191" s="59"/>
      <c r="AA191" s="59"/>
      <c r="AB191" s="59"/>
      <c r="AC191" s="59"/>
      <c r="AD191" s="59"/>
      <c r="AE191" s="59"/>
      <c r="AF191" s="59"/>
      <c r="AG191" s="59"/>
      <c r="AH191" s="59"/>
      <c r="AI191" s="59"/>
      <c r="AJ191" s="59"/>
      <c r="AK191" s="59"/>
      <c r="AL191" s="59"/>
      <c r="AM191" s="59"/>
      <c r="AN191" s="59"/>
      <c r="AO191" s="59"/>
      <c r="AP191" s="59"/>
      <c r="AQ191" s="59"/>
      <c r="AR191" s="59"/>
      <c r="AS191" s="59"/>
      <c r="AT191" s="59"/>
      <c r="AU191" s="59"/>
      <c r="AV191" s="59"/>
      <c r="AW191" s="59"/>
      <c r="AX191" s="59"/>
      <c r="AY191" s="59"/>
      <c r="AZ191" s="59"/>
    </row>
    <row r="192" spans="1:52" s="72" customFormat="1" ht="21">
      <c r="A192" s="286"/>
      <c r="B192" s="286"/>
      <c r="C192" s="286"/>
      <c r="D192" s="286"/>
      <c r="E192" s="291"/>
      <c r="F192" s="59"/>
      <c r="G192" s="59"/>
      <c r="H192" s="59"/>
      <c r="I192" s="59"/>
      <c r="J192" s="59"/>
      <c r="K192" s="59"/>
      <c r="L192" s="59"/>
      <c r="M192" s="59"/>
      <c r="N192" s="59"/>
      <c r="O192" s="59"/>
      <c r="P192" s="59"/>
      <c r="Q192" s="59"/>
      <c r="R192" s="59"/>
      <c r="S192" s="59"/>
      <c r="T192" s="59"/>
      <c r="U192" s="59"/>
      <c r="V192" s="59"/>
      <c r="W192" s="59"/>
      <c r="X192" s="59"/>
      <c r="Y192" s="59"/>
      <c r="Z192" s="59"/>
      <c r="AA192" s="59"/>
      <c r="AB192" s="59"/>
      <c r="AC192" s="59"/>
      <c r="AD192" s="59"/>
      <c r="AE192" s="59"/>
      <c r="AF192" s="59"/>
      <c r="AG192" s="59"/>
      <c r="AH192" s="59"/>
      <c r="AI192" s="59"/>
      <c r="AJ192" s="59"/>
      <c r="AK192" s="59"/>
      <c r="AL192" s="59"/>
      <c r="AM192" s="59"/>
      <c r="AN192" s="59"/>
      <c r="AO192" s="59"/>
      <c r="AP192" s="59"/>
      <c r="AQ192" s="59"/>
      <c r="AR192" s="59"/>
      <c r="AS192" s="59"/>
      <c r="AT192" s="59"/>
      <c r="AU192" s="59"/>
      <c r="AV192" s="59"/>
      <c r="AW192" s="59"/>
      <c r="AX192" s="59"/>
      <c r="AY192" s="59"/>
      <c r="AZ192" s="59"/>
    </row>
    <row r="193" spans="1:52" s="72" customFormat="1" ht="21">
      <c r="A193" s="286"/>
      <c r="B193" s="286"/>
      <c r="C193" s="286"/>
      <c r="D193" s="286"/>
      <c r="E193" s="291"/>
      <c r="F193" s="59"/>
      <c r="G193" s="59"/>
      <c r="H193" s="59"/>
      <c r="I193" s="59"/>
      <c r="J193" s="59"/>
      <c r="K193" s="59"/>
      <c r="L193" s="59"/>
      <c r="M193" s="59"/>
      <c r="N193" s="59"/>
      <c r="O193" s="59"/>
      <c r="P193" s="59"/>
      <c r="Q193" s="59"/>
      <c r="R193" s="59"/>
      <c r="S193" s="59"/>
      <c r="T193" s="59"/>
      <c r="U193" s="59"/>
      <c r="V193" s="59"/>
      <c r="W193" s="59"/>
      <c r="X193" s="59"/>
      <c r="Y193" s="59"/>
      <c r="Z193" s="59"/>
      <c r="AA193" s="59"/>
      <c r="AB193" s="59"/>
      <c r="AC193" s="59"/>
      <c r="AD193" s="59"/>
      <c r="AE193" s="59"/>
      <c r="AF193" s="59"/>
      <c r="AG193" s="59"/>
      <c r="AH193" s="59"/>
      <c r="AI193" s="59"/>
      <c r="AJ193" s="59"/>
      <c r="AK193" s="59"/>
      <c r="AL193" s="59"/>
      <c r="AM193" s="59"/>
      <c r="AN193" s="59"/>
      <c r="AO193" s="59"/>
      <c r="AP193" s="59"/>
      <c r="AQ193" s="59"/>
      <c r="AR193" s="59"/>
      <c r="AS193" s="59"/>
      <c r="AT193" s="59"/>
      <c r="AU193" s="59"/>
      <c r="AV193" s="59"/>
      <c r="AW193" s="59"/>
      <c r="AX193" s="59"/>
      <c r="AY193" s="59"/>
      <c r="AZ193" s="59"/>
    </row>
    <row r="194" spans="1:52" s="72" customFormat="1" ht="21">
      <c r="A194" s="286"/>
      <c r="B194" s="286"/>
      <c r="C194" s="286"/>
      <c r="D194" s="286"/>
      <c r="E194" s="291"/>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c r="AI194" s="59"/>
      <c r="AJ194" s="59"/>
      <c r="AK194" s="59"/>
      <c r="AL194" s="59"/>
      <c r="AM194" s="59"/>
      <c r="AN194" s="59"/>
      <c r="AO194" s="59"/>
      <c r="AP194" s="59"/>
      <c r="AQ194" s="59"/>
      <c r="AR194" s="59"/>
      <c r="AS194" s="59"/>
      <c r="AT194" s="59"/>
      <c r="AU194" s="59"/>
      <c r="AV194" s="59"/>
      <c r="AW194" s="59"/>
      <c r="AX194" s="59"/>
      <c r="AY194" s="59"/>
      <c r="AZ194" s="59"/>
    </row>
    <row r="195" spans="1:52" s="72" customFormat="1" ht="21">
      <c r="A195" s="286"/>
      <c r="B195" s="286"/>
      <c r="C195" s="286"/>
      <c r="D195" s="286"/>
      <c r="E195" s="291"/>
      <c r="F195" s="59"/>
      <c r="G195" s="59"/>
      <c r="H195" s="59"/>
      <c r="I195" s="59"/>
      <c r="J195" s="59"/>
      <c r="K195" s="59"/>
      <c r="L195" s="59"/>
      <c r="M195" s="59"/>
      <c r="N195" s="59"/>
      <c r="O195" s="59"/>
      <c r="P195" s="59"/>
      <c r="Q195" s="59"/>
      <c r="R195" s="59"/>
      <c r="S195" s="59"/>
      <c r="T195" s="59"/>
      <c r="U195" s="59"/>
      <c r="V195" s="59"/>
      <c r="W195" s="59"/>
      <c r="X195" s="59"/>
      <c r="Y195" s="59"/>
      <c r="Z195" s="59"/>
      <c r="AA195" s="59"/>
      <c r="AB195" s="59"/>
      <c r="AC195" s="59"/>
      <c r="AD195" s="59"/>
      <c r="AE195" s="59"/>
      <c r="AF195" s="59"/>
      <c r="AG195" s="59"/>
      <c r="AH195" s="59"/>
      <c r="AI195" s="59"/>
      <c r="AJ195" s="59"/>
      <c r="AK195" s="59"/>
      <c r="AL195" s="59"/>
      <c r="AM195" s="59"/>
      <c r="AN195" s="59"/>
      <c r="AO195" s="59"/>
      <c r="AP195" s="59"/>
      <c r="AQ195" s="59"/>
      <c r="AR195" s="59"/>
      <c r="AS195" s="59"/>
      <c r="AT195" s="59"/>
      <c r="AU195" s="59"/>
      <c r="AV195" s="59"/>
      <c r="AW195" s="59"/>
      <c r="AX195" s="59"/>
      <c r="AY195" s="59"/>
      <c r="AZ195" s="59"/>
    </row>
    <row r="196" spans="1:52" s="72" customFormat="1" ht="21">
      <c r="A196" s="286"/>
      <c r="B196" s="286"/>
      <c r="C196" s="286"/>
      <c r="D196" s="286"/>
      <c r="E196" s="291"/>
      <c r="F196" s="59"/>
      <c r="G196" s="59"/>
      <c r="H196" s="59"/>
      <c r="I196" s="59"/>
      <c r="J196" s="59"/>
      <c r="K196" s="59"/>
      <c r="L196" s="59"/>
      <c r="M196" s="59"/>
      <c r="N196" s="59"/>
      <c r="O196" s="59"/>
      <c r="P196" s="59"/>
      <c r="Q196" s="59"/>
      <c r="R196" s="59"/>
      <c r="S196" s="59"/>
      <c r="T196" s="59"/>
      <c r="U196" s="59"/>
      <c r="V196" s="59"/>
      <c r="W196" s="59"/>
      <c r="X196" s="59"/>
      <c r="Y196" s="59"/>
      <c r="Z196" s="59"/>
      <c r="AA196" s="59"/>
      <c r="AB196" s="59"/>
      <c r="AC196" s="59"/>
      <c r="AD196" s="59"/>
      <c r="AE196" s="59"/>
      <c r="AF196" s="59"/>
      <c r="AG196" s="59"/>
      <c r="AH196" s="59"/>
      <c r="AI196" s="59"/>
      <c r="AJ196" s="59"/>
      <c r="AK196" s="59"/>
      <c r="AL196" s="59"/>
      <c r="AM196" s="59"/>
      <c r="AN196" s="59"/>
      <c r="AO196" s="59"/>
      <c r="AP196" s="59"/>
      <c r="AQ196" s="59"/>
      <c r="AR196" s="59"/>
      <c r="AS196" s="59"/>
      <c r="AT196" s="59"/>
      <c r="AU196" s="59"/>
      <c r="AV196" s="59"/>
      <c r="AW196" s="59"/>
      <c r="AX196" s="59"/>
      <c r="AY196" s="59"/>
      <c r="AZ196" s="59"/>
    </row>
    <row r="197" spans="1:52" s="72" customFormat="1" ht="21">
      <c r="A197" s="286"/>
      <c r="B197" s="286"/>
      <c r="C197" s="286"/>
      <c r="D197" s="286"/>
      <c r="E197" s="291"/>
      <c r="F197" s="59"/>
      <c r="G197" s="59"/>
      <c r="H197" s="59"/>
      <c r="I197" s="59"/>
      <c r="J197" s="59"/>
      <c r="K197" s="59"/>
      <c r="L197" s="59"/>
      <c r="M197" s="59"/>
      <c r="N197" s="59"/>
      <c r="O197" s="59"/>
      <c r="P197" s="59"/>
      <c r="Q197" s="59"/>
      <c r="R197" s="59"/>
      <c r="S197" s="59"/>
      <c r="T197" s="59"/>
      <c r="U197" s="59"/>
      <c r="V197" s="59"/>
      <c r="W197" s="59"/>
      <c r="X197" s="59"/>
      <c r="Y197" s="59"/>
      <c r="Z197" s="59"/>
      <c r="AA197" s="59"/>
      <c r="AB197" s="59"/>
      <c r="AC197" s="59"/>
      <c r="AD197" s="59"/>
      <c r="AE197" s="59"/>
      <c r="AF197" s="59"/>
      <c r="AG197" s="59"/>
      <c r="AH197" s="59"/>
      <c r="AI197" s="59"/>
      <c r="AJ197" s="59"/>
      <c r="AK197" s="59"/>
      <c r="AL197" s="59"/>
      <c r="AM197" s="59"/>
      <c r="AN197" s="59"/>
      <c r="AO197" s="59"/>
      <c r="AP197" s="59"/>
      <c r="AQ197" s="59"/>
      <c r="AR197" s="59"/>
      <c r="AS197" s="59"/>
      <c r="AT197" s="59"/>
      <c r="AU197" s="59"/>
      <c r="AV197" s="59"/>
      <c r="AW197" s="59"/>
      <c r="AX197" s="59"/>
      <c r="AY197" s="59"/>
      <c r="AZ197" s="59"/>
    </row>
    <row r="198" spans="1:52" s="72" customFormat="1" ht="21">
      <c r="A198" s="286"/>
      <c r="B198" s="286"/>
      <c r="C198" s="286"/>
      <c r="D198" s="286"/>
      <c r="E198" s="291"/>
      <c r="F198" s="59"/>
      <c r="G198" s="59"/>
      <c r="H198" s="59"/>
      <c r="I198" s="59"/>
      <c r="J198" s="59"/>
      <c r="K198" s="59"/>
      <c r="L198" s="59"/>
      <c r="M198" s="59"/>
      <c r="N198" s="59"/>
      <c r="O198" s="59"/>
      <c r="P198" s="59"/>
      <c r="Q198" s="59"/>
      <c r="R198" s="59"/>
      <c r="S198" s="59"/>
      <c r="T198" s="59"/>
      <c r="U198" s="59"/>
      <c r="V198" s="59"/>
      <c r="W198" s="59"/>
      <c r="X198" s="59"/>
      <c r="Y198" s="59"/>
      <c r="Z198" s="59"/>
      <c r="AA198" s="59"/>
      <c r="AB198" s="59"/>
      <c r="AC198" s="59"/>
      <c r="AD198" s="59"/>
      <c r="AE198" s="59"/>
      <c r="AF198" s="59"/>
      <c r="AG198" s="59"/>
      <c r="AH198" s="59"/>
      <c r="AI198" s="59"/>
      <c r="AJ198" s="59"/>
      <c r="AK198" s="59"/>
      <c r="AL198" s="59"/>
      <c r="AM198" s="59"/>
      <c r="AN198" s="59"/>
      <c r="AO198" s="59"/>
      <c r="AP198" s="59"/>
      <c r="AQ198" s="59"/>
      <c r="AR198" s="59"/>
      <c r="AS198" s="59"/>
      <c r="AT198" s="59"/>
      <c r="AU198" s="59"/>
      <c r="AV198" s="59"/>
      <c r="AW198" s="59"/>
      <c r="AX198" s="59"/>
      <c r="AY198" s="59"/>
      <c r="AZ198" s="59"/>
    </row>
    <row r="199" spans="1:52" s="72" customFormat="1" ht="21">
      <c r="A199" s="286"/>
      <c r="B199" s="286"/>
      <c r="C199" s="286"/>
      <c r="D199" s="286"/>
      <c r="E199" s="291"/>
      <c r="F199" s="59"/>
      <c r="G199" s="59"/>
      <c r="H199" s="59"/>
      <c r="I199" s="59"/>
      <c r="J199" s="59"/>
      <c r="K199" s="59"/>
      <c r="L199" s="59"/>
      <c r="M199" s="59"/>
      <c r="N199" s="59"/>
      <c r="O199" s="59"/>
      <c r="P199" s="59"/>
      <c r="Q199" s="59"/>
      <c r="R199" s="59"/>
      <c r="S199" s="59"/>
      <c r="T199" s="59"/>
      <c r="U199" s="59"/>
      <c r="V199" s="59"/>
      <c r="W199" s="59"/>
      <c r="X199" s="59"/>
      <c r="Y199" s="59"/>
      <c r="Z199" s="59"/>
      <c r="AA199" s="59"/>
      <c r="AB199" s="59"/>
      <c r="AC199" s="59"/>
      <c r="AD199" s="59"/>
      <c r="AE199" s="59"/>
      <c r="AF199" s="59"/>
      <c r="AG199" s="59"/>
      <c r="AH199" s="59"/>
      <c r="AI199" s="59"/>
      <c r="AJ199" s="59"/>
      <c r="AK199" s="59"/>
      <c r="AL199" s="59"/>
      <c r="AM199" s="59"/>
      <c r="AN199" s="59"/>
      <c r="AO199" s="59"/>
      <c r="AP199" s="59"/>
      <c r="AQ199" s="59"/>
      <c r="AR199" s="59"/>
      <c r="AS199" s="59"/>
      <c r="AT199" s="59"/>
      <c r="AU199" s="59"/>
      <c r="AV199" s="59"/>
      <c r="AW199" s="59"/>
      <c r="AX199" s="59"/>
      <c r="AY199" s="59"/>
      <c r="AZ199" s="59"/>
    </row>
    <row r="200" spans="1:52" s="72" customFormat="1" ht="21">
      <c r="A200" s="286"/>
      <c r="B200" s="286"/>
      <c r="C200" s="286"/>
      <c r="D200" s="286"/>
      <c r="E200" s="291"/>
      <c r="F200" s="59"/>
      <c r="G200" s="59"/>
      <c r="H200" s="59"/>
      <c r="I200" s="59"/>
      <c r="J200" s="59"/>
      <c r="K200" s="59"/>
      <c r="L200" s="59"/>
      <c r="M200" s="59"/>
      <c r="N200" s="59"/>
      <c r="O200" s="59"/>
      <c r="P200" s="59"/>
      <c r="Q200" s="59"/>
      <c r="R200" s="59"/>
      <c r="S200" s="59"/>
      <c r="T200" s="59"/>
      <c r="U200" s="59"/>
      <c r="V200" s="59"/>
      <c r="W200" s="59"/>
      <c r="X200" s="59"/>
      <c r="Y200" s="59"/>
      <c r="Z200" s="59"/>
      <c r="AA200" s="59"/>
      <c r="AB200" s="59"/>
      <c r="AC200" s="59"/>
      <c r="AD200" s="59"/>
      <c r="AE200" s="59"/>
      <c r="AF200" s="59"/>
      <c r="AG200" s="59"/>
      <c r="AH200" s="59"/>
      <c r="AI200" s="59"/>
      <c r="AJ200" s="59"/>
      <c r="AK200" s="59"/>
      <c r="AL200" s="59"/>
      <c r="AM200" s="59"/>
      <c r="AN200" s="59"/>
      <c r="AO200" s="59"/>
      <c r="AP200" s="59"/>
      <c r="AQ200" s="59"/>
      <c r="AR200" s="59"/>
      <c r="AS200" s="59"/>
      <c r="AT200" s="59"/>
      <c r="AU200" s="59"/>
      <c r="AV200" s="59"/>
      <c r="AW200" s="59"/>
      <c r="AX200" s="59"/>
      <c r="AY200" s="59"/>
      <c r="AZ200" s="59"/>
    </row>
    <row r="201" spans="1:52" s="72" customFormat="1" ht="21">
      <c r="A201" s="59"/>
      <c r="B201" s="59"/>
      <c r="C201" s="59"/>
      <c r="D201" s="75"/>
      <c r="E201" s="59"/>
      <c r="F201" s="59"/>
      <c r="G201" s="59"/>
      <c r="H201" s="59"/>
      <c r="I201" s="59"/>
      <c r="J201" s="59"/>
      <c r="K201" s="59"/>
      <c r="L201" s="59"/>
      <c r="M201" s="59"/>
      <c r="N201" s="59"/>
      <c r="O201" s="59"/>
      <c r="P201" s="59"/>
      <c r="Q201" s="59"/>
      <c r="R201" s="59"/>
      <c r="S201" s="59"/>
      <c r="T201" s="59"/>
      <c r="U201" s="59"/>
      <c r="V201" s="59"/>
      <c r="W201" s="59"/>
      <c r="X201" s="59"/>
      <c r="Y201" s="59"/>
      <c r="Z201" s="59"/>
      <c r="AA201" s="59"/>
      <c r="AB201" s="59"/>
      <c r="AC201" s="59"/>
      <c r="AD201" s="59"/>
      <c r="AE201" s="59"/>
      <c r="AF201" s="59"/>
      <c r="AG201" s="59"/>
      <c r="AH201" s="59"/>
      <c r="AI201" s="59"/>
      <c r="AJ201" s="59"/>
      <c r="AK201" s="59"/>
      <c r="AL201" s="59"/>
      <c r="AM201" s="59"/>
      <c r="AN201" s="59"/>
      <c r="AO201" s="59"/>
      <c r="AP201" s="59"/>
      <c r="AQ201" s="59"/>
      <c r="AR201" s="59"/>
      <c r="AS201" s="59"/>
      <c r="AT201" s="59"/>
      <c r="AU201" s="59"/>
      <c r="AV201" s="59"/>
      <c r="AW201" s="59"/>
      <c r="AX201" s="59"/>
      <c r="AY201" s="59"/>
      <c r="AZ201" s="59"/>
    </row>
    <row r="202" spans="1:52" s="72" customFormat="1" ht="21">
      <c r="A202" s="59"/>
      <c r="B202" s="59"/>
      <c r="C202" s="59"/>
      <c r="D202" s="75"/>
      <c r="E202" s="59"/>
      <c r="F202" s="59"/>
      <c r="G202" s="59"/>
      <c r="H202" s="59"/>
      <c r="I202" s="59"/>
      <c r="J202" s="59"/>
      <c r="K202" s="59"/>
      <c r="L202" s="59"/>
      <c r="M202" s="59"/>
      <c r="N202" s="59"/>
      <c r="O202" s="59"/>
      <c r="P202" s="59"/>
      <c r="Q202" s="59"/>
      <c r="R202" s="59"/>
      <c r="S202" s="59"/>
      <c r="T202" s="59"/>
      <c r="U202" s="59"/>
      <c r="V202" s="59"/>
      <c r="W202" s="59"/>
      <c r="X202" s="59"/>
      <c r="Y202" s="59"/>
      <c r="Z202" s="59"/>
      <c r="AA202" s="59"/>
      <c r="AB202" s="59"/>
      <c r="AC202" s="59"/>
      <c r="AD202" s="59"/>
      <c r="AE202" s="59"/>
      <c r="AF202" s="59"/>
      <c r="AG202" s="59"/>
      <c r="AH202" s="59"/>
      <c r="AI202" s="59"/>
      <c r="AJ202" s="59"/>
      <c r="AK202" s="59"/>
      <c r="AL202" s="59"/>
      <c r="AM202" s="59"/>
      <c r="AN202" s="59"/>
      <c r="AO202" s="59"/>
      <c r="AP202" s="59"/>
      <c r="AQ202" s="59"/>
      <c r="AR202" s="59"/>
      <c r="AS202" s="59"/>
      <c r="AT202" s="59"/>
      <c r="AU202" s="59"/>
      <c r="AV202" s="59"/>
      <c r="AW202" s="59"/>
      <c r="AX202" s="59"/>
      <c r="AY202" s="59"/>
      <c r="AZ202" s="59"/>
    </row>
    <row r="203" spans="1:52" s="72" customFormat="1" ht="21">
      <c r="A203" s="59"/>
      <c r="B203" s="59"/>
      <c r="C203" s="59"/>
      <c r="D203" s="75"/>
      <c r="E203" s="59"/>
      <c r="F203" s="59"/>
      <c r="G203" s="59"/>
      <c r="H203" s="59"/>
      <c r="I203" s="59"/>
      <c r="J203" s="59"/>
      <c r="K203" s="59"/>
      <c r="L203" s="59"/>
      <c r="M203" s="59"/>
      <c r="N203" s="59"/>
      <c r="O203" s="59"/>
      <c r="P203" s="59"/>
      <c r="Q203" s="59"/>
      <c r="R203" s="59"/>
      <c r="S203" s="59"/>
      <c r="T203" s="59"/>
      <c r="U203" s="59"/>
      <c r="V203" s="59"/>
      <c r="W203" s="59"/>
      <c r="X203" s="59"/>
      <c r="Y203" s="59"/>
      <c r="Z203" s="59"/>
      <c r="AA203" s="59"/>
      <c r="AB203" s="59"/>
      <c r="AC203" s="59"/>
      <c r="AD203" s="59"/>
      <c r="AE203" s="59"/>
      <c r="AF203" s="59"/>
      <c r="AG203" s="59"/>
      <c r="AH203" s="59"/>
      <c r="AI203" s="59"/>
      <c r="AJ203" s="59"/>
      <c r="AK203" s="59"/>
      <c r="AL203" s="59"/>
      <c r="AM203" s="59"/>
      <c r="AN203" s="59"/>
      <c r="AO203" s="59"/>
      <c r="AP203" s="59"/>
      <c r="AQ203" s="59"/>
      <c r="AR203" s="59"/>
      <c r="AS203" s="59"/>
      <c r="AT203" s="59"/>
      <c r="AU203" s="59"/>
      <c r="AV203" s="59"/>
      <c r="AW203" s="59"/>
      <c r="AX203" s="59"/>
      <c r="AY203" s="59"/>
      <c r="AZ203" s="59"/>
    </row>
    <row r="204" spans="1:52" s="72" customFormat="1" ht="21">
      <c r="A204" s="59"/>
      <c r="B204" s="59"/>
      <c r="C204" s="59"/>
      <c r="D204" s="75"/>
      <c r="E204" s="59"/>
      <c r="F204" s="59"/>
      <c r="G204" s="59"/>
      <c r="H204" s="59"/>
      <c r="I204" s="59"/>
      <c r="J204" s="59"/>
      <c r="K204" s="59"/>
      <c r="L204" s="59"/>
      <c r="M204" s="59"/>
      <c r="N204" s="59"/>
      <c r="O204" s="59"/>
      <c r="P204" s="59"/>
      <c r="Q204" s="59"/>
      <c r="R204" s="59"/>
      <c r="S204" s="59"/>
      <c r="T204" s="59"/>
      <c r="U204" s="59"/>
      <c r="V204" s="59"/>
      <c r="W204" s="59"/>
      <c r="X204" s="59"/>
      <c r="Y204" s="59"/>
      <c r="Z204" s="59"/>
      <c r="AA204" s="59"/>
      <c r="AB204" s="59"/>
      <c r="AC204" s="59"/>
      <c r="AD204" s="59"/>
      <c r="AE204" s="59"/>
      <c r="AF204" s="59"/>
      <c r="AG204" s="59"/>
      <c r="AH204" s="59"/>
      <c r="AI204" s="59"/>
      <c r="AJ204" s="59"/>
      <c r="AK204" s="59"/>
      <c r="AL204" s="59"/>
      <c r="AM204" s="59"/>
      <c r="AN204" s="59"/>
      <c r="AO204" s="59"/>
      <c r="AP204" s="59"/>
      <c r="AQ204" s="59"/>
      <c r="AR204" s="59"/>
      <c r="AS204" s="59"/>
      <c r="AT204" s="59"/>
      <c r="AU204" s="59"/>
      <c r="AV204" s="59"/>
      <c r="AW204" s="59"/>
      <c r="AX204" s="59"/>
      <c r="AY204" s="59"/>
      <c r="AZ204" s="59"/>
    </row>
    <row r="205" spans="1:52" s="72" customFormat="1" ht="21">
      <c r="A205" s="59"/>
      <c r="B205" s="59"/>
      <c r="C205" s="59"/>
      <c r="D205" s="75"/>
      <c r="E205" s="59"/>
      <c r="F205" s="59"/>
      <c r="G205" s="59"/>
      <c r="H205" s="59"/>
      <c r="I205" s="59"/>
      <c r="J205" s="59"/>
      <c r="K205" s="59"/>
      <c r="L205" s="59"/>
      <c r="M205" s="59"/>
      <c r="N205" s="59"/>
      <c r="O205" s="59"/>
      <c r="P205" s="59"/>
      <c r="Q205" s="59"/>
      <c r="R205" s="59"/>
      <c r="S205" s="59"/>
      <c r="T205" s="59"/>
      <c r="U205" s="59"/>
      <c r="V205" s="59"/>
      <c r="W205" s="59"/>
      <c r="X205" s="59"/>
      <c r="Y205" s="59"/>
      <c r="Z205" s="59"/>
      <c r="AA205" s="59"/>
      <c r="AB205" s="59"/>
      <c r="AC205" s="59"/>
      <c r="AD205" s="59"/>
      <c r="AE205" s="59"/>
      <c r="AF205" s="59"/>
      <c r="AG205" s="59"/>
      <c r="AH205" s="59"/>
      <c r="AI205" s="59"/>
      <c r="AJ205" s="59"/>
      <c r="AK205" s="59"/>
      <c r="AL205" s="59"/>
      <c r="AM205" s="59"/>
      <c r="AN205" s="59"/>
      <c r="AO205" s="59"/>
      <c r="AP205" s="59"/>
      <c r="AQ205" s="59"/>
      <c r="AR205" s="59"/>
      <c r="AS205" s="59"/>
      <c r="AT205" s="59"/>
      <c r="AU205" s="59"/>
      <c r="AV205" s="59"/>
      <c r="AW205" s="59"/>
      <c r="AX205" s="59"/>
      <c r="AY205" s="59"/>
      <c r="AZ205" s="59"/>
    </row>
    <row r="206" spans="1:52" s="72" customFormat="1" ht="21">
      <c r="A206" s="59"/>
      <c r="B206" s="59"/>
      <c r="C206" s="59"/>
      <c r="D206" s="75"/>
      <c r="E206" s="59"/>
      <c r="F206" s="59"/>
      <c r="G206" s="59"/>
      <c r="H206" s="59"/>
      <c r="I206" s="59"/>
      <c r="J206" s="59"/>
      <c r="K206" s="59"/>
      <c r="L206" s="59"/>
      <c r="M206" s="59"/>
      <c r="N206" s="59"/>
      <c r="O206" s="59"/>
      <c r="P206" s="59"/>
      <c r="Q206" s="59"/>
      <c r="R206" s="59"/>
      <c r="S206" s="59"/>
      <c r="T206" s="59"/>
      <c r="U206" s="59"/>
      <c r="V206" s="59"/>
      <c r="W206" s="59"/>
      <c r="X206" s="59"/>
      <c r="Y206" s="59"/>
      <c r="Z206" s="59"/>
      <c r="AA206" s="59"/>
      <c r="AB206" s="59"/>
      <c r="AC206" s="59"/>
      <c r="AD206" s="59"/>
      <c r="AE206" s="59"/>
      <c r="AF206" s="59"/>
      <c r="AG206" s="59"/>
      <c r="AH206" s="59"/>
      <c r="AI206" s="59"/>
      <c r="AJ206" s="59"/>
      <c r="AK206" s="59"/>
      <c r="AL206" s="59"/>
      <c r="AM206" s="59"/>
      <c r="AN206" s="59"/>
      <c r="AO206" s="59"/>
      <c r="AP206" s="59"/>
      <c r="AQ206" s="59"/>
      <c r="AR206" s="59"/>
      <c r="AS206" s="59"/>
      <c r="AT206" s="59"/>
      <c r="AU206" s="59"/>
      <c r="AV206" s="59"/>
      <c r="AW206" s="59"/>
      <c r="AX206" s="59"/>
      <c r="AY206" s="59"/>
      <c r="AZ206" s="59"/>
    </row>
    <row r="207" spans="1:52" s="72" customFormat="1" ht="21">
      <c r="A207" s="59"/>
      <c r="B207" s="59"/>
      <c r="C207" s="59"/>
      <c r="D207" s="75"/>
      <c r="E207" s="59"/>
      <c r="F207" s="59"/>
      <c r="G207" s="59"/>
      <c r="H207" s="59"/>
      <c r="I207" s="59"/>
      <c r="J207" s="59"/>
      <c r="K207" s="59"/>
      <c r="L207" s="59"/>
      <c r="M207" s="59"/>
      <c r="N207" s="59"/>
      <c r="O207" s="59"/>
      <c r="P207" s="59"/>
      <c r="Q207" s="59"/>
      <c r="R207" s="59"/>
      <c r="S207" s="59"/>
      <c r="T207" s="59"/>
      <c r="U207" s="59"/>
      <c r="V207" s="59"/>
      <c r="W207" s="59"/>
      <c r="X207" s="59"/>
      <c r="Y207" s="59"/>
      <c r="Z207" s="59"/>
      <c r="AA207" s="59"/>
      <c r="AB207" s="59"/>
      <c r="AC207" s="59"/>
      <c r="AD207" s="59"/>
      <c r="AE207" s="59"/>
      <c r="AF207" s="59"/>
      <c r="AG207" s="59"/>
      <c r="AH207" s="59"/>
      <c r="AI207" s="59"/>
      <c r="AJ207" s="59"/>
      <c r="AK207" s="59"/>
      <c r="AL207" s="59"/>
      <c r="AM207" s="59"/>
      <c r="AN207" s="59"/>
      <c r="AO207" s="59"/>
      <c r="AP207" s="59"/>
      <c r="AQ207" s="59"/>
      <c r="AR207" s="59"/>
      <c r="AS207" s="59"/>
      <c r="AT207" s="59"/>
      <c r="AU207" s="59"/>
      <c r="AV207" s="59"/>
      <c r="AW207" s="59"/>
      <c r="AX207" s="59"/>
      <c r="AY207" s="59"/>
      <c r="AZ207" s="59"/>
    </row>
    <row r="208" spans="1:52" s="72" customFormat="1" ht="21">
      <c r="A208" s="59"/>
      <c r="B208" s="59"/>
      <c r="C208" s="59"/>
      <c r="D208" s="75"/>
      <c r="E208" s="59"/>
      <c r="F208" s="59"/>
      <c r="G208" s="59"/>
      <c r="H208" s="59"/>
      <c r="I208" s="59"/>
      <c r="J208" s="59"/>
      <c r="K208" s="59"/>
      <c r="L208" s="59"/>
      <c r="M208" s="59"/>
      <c r="N208" s="59"/>
      <c r="O208" s="59"/>
      <c r="P208" s="59"/>
      <c r="Q208" s="59"/>
      <c r="R208" s="59"/>
      <c r="S208" s="59"/>
      <c r="T208" s="59"/>
      <c r="U208" s="59"/>
      <c r="V208" s="59"/>
      <c r="W208" s="59"/>
      <c r="X208" s="59"/>
      <c r="Y208" s="59"/>
      <c r="Z208" s="59"/>
      <c r="AA208" s="59"/>
      <c r="AB208" s="59"/>
      <c r="AC208" s="59"/>
      <c r="AD208" s="59"/>
      <c r="AE208" s="59"/>
      <c r="AF208" s="59"/>
      <c r="AG208" s="59"/>
      <c r="AH208" s="59"/>
      <c r="AI208" s="59"/>
      <c r="AJ208" s="59"/>
      <c r="AK208" s="59"/>
      <c r="AL208" s="59"/>
      <c r="AM208" s="59"/>
      <c r="AN208" s="59"/>
      <c r="AO208" s="59"/>
      <c r="AP208" s="59"/>
      <c r="AQ208" s="59"/>
      <c r="AR208" s="59"/>
      <c r="AS208" s="59"/>
      <c r="AT208" s="59"/>
      <c r="AU208" s="59"/>
      <c r="AV208" s="59"/>
      <c r="AW208" s="59"/>
      <c r="AX208" s="59"/>
      <c r="AY208" s="59"/>
      <c r="AZ208" s="59"/>
    </row>
    <row r="209" spans="1:52" s="72" customFormat="1" ht="21">
      <c r="A209" s="59"/>
      <c r="B209" s="59"/>
      <c r="C209" s="59"/>
      <c r="D209" s="75"/>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c r="AI209" s="59"/>
      <c r="AJ209" s="59"/>
      <c r="AK209" s="59"/>
      <c r="AL209" s="59"/>
      <c r="AM209" s="59"/>
      <c r="AN209" s="59"/>
      <c r="AO209" s="59"/>
      <c r="AP209" s="59"/>
      <c r="AQ209" s="59"/>
      <c r="AR209" s="59"/>
      <c r="AS209" s="59"/>
      <c r="AT209" s="59"/>
      <c r="AU209" s="59"/>
      <c r="AV209" s="59"/>
      <c r="AW209" s="59"/>
      <c r="AX209" s="59"/>
      <c r="AY209" s="59"/>
      <c r="AZ209" s="59"/>
    </row>
    <row r="210" spans="1:52" s="72" customFormat="1" ht="21">
      <c r="A210" s="59"/>
      <c r="B210" s="59"/>
      <c r="C210" s="59"/>
      <c r="D210" s="75"/>
      <c r="E210" s="59"/>
      <c r="F210" s="59"/>
      <c r="G210" s="59"/>
      <c r="H210" s="59"/>
      <c r="I210" s="59"/>
      <c r="J210" s="59"/>
      <c r="K210" s="59"/>
      <c r="L210" s="59"/>
      <c r="M210" s="59"/>
      <c r="N210" s="59"/>
      <c r="O210" s="59"/>
      <c r="P210" s="59"/>
      <c r="Q210" s="59"/>
      <c r="R210" s="59"/>
      <c r="S210" s="59"/>
      <c r="T210" s="59"/>
      <c r="U210" s="59"/>
      <c r="V210" s="59"/>
      <c r="W210" s="59"/>
      <c r="X210" s="59"/>
      <c r="Y210" s="59"/>
      <c r="Z210" s="59"/>
      <c r="AA210" s="59"/>
      <c r="AB210" s="59"/>
      <c r="AC210" s="59"/>
      <c r="AD210" s="59"/>
      <c r="AE210" s="59"/>
      <c r="AF210" s="59"/>
      <c r="AG210" s="59"/>
      <c r="AH210" s="59"/>
      <c r="AI210" s="59"/>
      <c r="AJ210" s="59"/>
      <c r="AK210" s="59"/>
      <c r="AL210" s="59"/>
      <c r="AM210" s="59"/>
      <c r="AN210" s="59"/>
      <c r="AO210" s="59"/>
      <c r="AP210" s="59"/>
      <c r="AQ210" s="59"/>
      <c r="AR210" s="59"/>
      <c r="AS210" s="59"/>
      <c r="AT210" s="59"/>
      <c r="AU210" s="59"/>
      <c r="AV210" s="59"/>
      <c r="AW210" s="59"/>
      <c r="AX210" s="59"/>
      <c r="AY210" s="59"/>
      <c r="AZ210" s="59"/>
    </row>
    <row r="211" spans="1:52" s="72" customFormat="1" ht="21">
      <c r="A211" s="59"/>
      <c r="B211" s="59"/>
      <c r="C211" s="59"/>
      <c r="D211" s="75"/>
      <c r="E211" s="59"/>
      <c r="F211" s="59"/>
      <c r="G211" s="59"/>
      <c r="H211" s="59"/>
      <c r="I211" s="59"/>
      <c r="J211" s="59"/>
      <c r="K211" s="59"/>
      <c r="L211" s="59"/>
      <c r="M211" s="59"/>
      <c r="N211" s="59"/>
      <c r="O211" s="59"/>
      <c r="P211" s="59"/>
      <c r="Q211" s="59"/>
      <c r="R211" s="59"/>
      <c r="S211" s="59"/>
      <c r="T211" s="59"/>
      <c r="U211" s="59"/>
      <c r="V211" s="59"/>
      <c r="W211" s="59"/>
      <c r="X211" s="59"/>
      <c r="Y211" s="59"/>
      <c r="Z211" s="59"/>
      <c r="AA211" s="59"/>
      <c r="AB211" s="59"/>
      <c r="AC211" s="59"/>
      <c r="AD211" s="59"/>
      <c r="AE211" s="59"/>
      <c r="AF211" s="59"/>
      <c r="AG211" s="59"/>
      <c r="AH211" s="59"/>
      <c r="AI211" s="59"/>
      <c r="AJ211" s="59"/>
      <c r="AK211" s="59"/>
      <c r="AL211" s="59"/>
      <c r="AM211" s="59"/>
      <c r="AN211" s="59"/>
      <c r="AO211" s="59"/>
      <c r="AP211" s="59"/>
      <c r="AQ211" s="59"/>
      <c r="AR211" s="59"/>
      <c r="AS211" s="59"/>
      <c r="AT211" s="59"/>
      <c r="AU211" s="59"/>
      <c r="AV211" s="59"/>
      <c r="AW211" s="59"/>
      <c r="AX211" s="59"/>
      <c r="AY211" s="59"/>
      <c r="AZ211" s="59"/>
    </row>
    <row r="212" spans="1:52" s="72" customFormat="1" ht="21">
      <c r="A212" s="59"/>
      <c r="B212" s="59"/>
      <c r="C212" s="59"/>
      <c r="D212" s="75"/>
      <c r="E212" s="59"/>
      <c r="F212" s="59"/>
      <c r="G212" s="59"/>
      <c r="H212" s="59"/>
      <c r="I212" s="59"/>
      <c r="J212" s="59"/>
      <c r="K212" s="59"/>
      <c r="L212" s="59"/>
      <c r="M212" s="59"/>
      <c r="N212" s="59"/>
      <c r="O212" s="59"/>
      <c r="P212" s="59"/>
      <c r="Q212" s="59"/>
      <c r="R212" s="59"/>
      <c r="S212" s="59"/>
      <c r="T212" s="59"/>
      <c r="U212" s="59"/>
      <c r="V212" s="59"/>
      <c r="W212" s="59"/>
      <c r="X212" s="59"/>
      <c r="Y212" s="59"/>
      <c r="Z212" s="59"/>
      <c r="AA212" s="59"/>
      <c r="AB212" s="59"/>
      <c r="AC212" s="59"/>
      <c r="AD212" s="59"/>
      <c r="AE212" s="59"/>
      <c r="AF212" s="59"/>
      <c r="AG212" s="59"/>
      <c r="AH212" s="59"/>
      <c r="AI212" s="59"/>
      <c r="AJ212" s="59"/>
      <c r="AK212" s="59"/>
      <c r="AL212" s="59"/>
      <c r="AM212" s="59"/>
      <c r="AN212" s="59"/>
      <c r="AO212" s="59"/>
      <c r="AP212" s="59"/>
      <c r="AQ212" s="59"/>
      <c r="AR212" s="59"/>
      <c r="AS212" s="59"/>
      <c r="AT212" s="59"/>
      <c r="AU212" s="59"/>
      <c r="AV212" s="59"/>
      <c r="AW212" s="59"/>
      <c r="AX212" s="59"/>
      <c r="AY212" s="59"/>
      <c r="AZ212" s="59"/>
    </row>
    <row r="213" spans="1:52" s="72" customFormat="1" ht="21">
      <c r="A213" s="59"/>
      <c r="B213" s="59"/>
      <c r="C213" s="59"/>
      <c r="D213" s="75"/>
      <c r="E213" s="59"/>
      <c r="F213" s="59"/>
      <c r="G213" s="59"/>
      <c r="H213" s="59"/>
      <c r="I213" s="59"/>
      <c r="J213" s="59"/>
      <c r="K213" s="59"/>
      <c r="L213" s="59"/>
      <c r="M213" s="59"/>
      <c r="N213" s="59"/>
      <c r="O213" s="59"/>
      <c r="P213" s="59"/>
      <c r="Q213" s="59"/>
      <c r="R213" s="59"/>
      <c r="S213" s="59"/>
      <c r="T213" s="59"/>
      <c r="U213" s="59"/>
      <c r="V213" s="59"/>
      <c r="W213" s="59"/>
      <c r="X213" s="59"/>
      <c r="Y213" s="59"/>
      <c r="Z213" s="59"/>
      <c r="AA213" s="59"/>
      <c r="AB213" s="59"/>
      <c r="AC213" s="59"/>
      <c r="AD213" s="59"/>
      <c r="AE213" s="59"/>
      <c r="AF213" s="59"/>
      <c r="AG213" s="59"/>
      <c r="AH213" s="59"/>
      <c r="AI213" s="59"/>
      <c r="AJ213" s="59"/>
      <c r="AK213" s="59"/>
      <c r="AL213" s="59"/>
      <c r="AM213" s="59"/>
      <c r="AN213" s="59"/>
      <c r="AO213" s="59"/>
      <c r="AP213" s="59"/>
      <c r="AQ213" s="59"/>
      <c r="AR213" s="59"/>
      <c r="AS213" s="59"/>
      <c r="AT213" s="59"/>
      <c r="AU213" s="59"/>
      <c r="AV213" s="59"/>
      <c r="AW213" s="59"/>
      <c r="AX213" s="59"/>
      <c r="AY213" s="59"/>
      <c r="AZ213" s="59"/>
    </row>
    <row r="214" spans="1:52" s="72" customFormat="1" ht="21">
      <c r="A214" s="59"/>
      <c r="B214" s="59"/>
      <c r="C214" s="59"/>
      <c r="D214" s="75"/>
      <c r="E214" s="59"/>
      <c r="F214" s="59"/>
      <c r="G214" s="59"/>
      <c r="H214" s="59"/>
      <c r="I214" s="59"/>
      <c r="J214" s="59"/>
      <c r="K214" s="59"/>
      <c r="L214" s="59"/>
      <c r="M214" s="59"/>
      <c r="N214" s="59"/>
      <c r="O214" s="59"/>
      <c r="P214" s="59"/>
      <c r="Q214" s="59"/>
      <c r="R214" s="59"/>
      <c r="S214" s="59"/>
      <c r="T214" s="59"/>
      <c r="U214" s="59"/>
      <c r="V214" s="59"/>
      <c r="W214" s="59"/>
      <c r="X214" s="59"/>
      <c r="Y214" s="59"/>
      <c r="Z214" s="59"/>
      <c r="AA214" s="59"/>
      <c r="AB214" s="59"/>
      <c r="AC214" s="59"/>
      <c r="AD214" s="59"/>
      <c r="AE214" s="59"/>
      <c r="AF214" s="59"/>
      <c r="AG214" s="59"/>
      <c r="AH214" s="59"/>
      <c r="AI214" s="59"/>
      <c r="AJ214" s="59"/>
      <c r="AK214" s="59"/>
      <c r="AL214" s="59"/>
      <c r="AM214" s="59"/>
      <c r="AN214" s="59"/>
      <c r="AO214" s="59"/>
      <c r="AP214" s="59"/>
      <c r="AQ214" s="59"/>
      <c r="AR214" s="59"/>
      <c r="AS214" s="59"/>
      <c r="AT214" s="59"/>
      <c r="AU214" s="59"/>
      <c r="AV214" s="59"/>
      <c r="AW214" s="59"/>
      <c r="AX214" s="59"/>
      <c r="AY214" s="59"/>
      <c r="AZ214" s="59"/>
    </row>
    <row r="215" spans="1:52" s="72" customFormat="1" ht="21">
      <c r="A215" s="59"/>
      <c r="B215" s="59"/>
      <c r="C215" s="59"/>
      <c r="D215" s="75"/>
      <c r="E215" s="59"/>
      <c r="F215" s="59"/>
      <c r="G215" s="59"/>
      <c r="H215" s="59"/>
      <c r="I215" s="59"/>
      <c r="J215" s="59"/>
      <c r="K215" s="59"/>
      <c r="L215" s="59"/>
      <c r="M215" s="59"/>
      <c r="N215" s="59"/>
      <c r="O215" s="59"/>
      <c r="P215" s="59"/>
      <c r="Q215" s="59"/>
      <c r="R215" s="59"/>
      <c r="S215" s="59"/>
      <c r="T215" s="59"/>
      <c r="U215" s="59"/>
      <c r="V215" s="59"/>
      <c r="W215" s="59"/>
      <c r="X215" s="59"/>
      <c r="Y215" s="59"/>
      <c r="Z215" s="59"/>
      <c r="AA215" s="59"/>
      <c r="AB215" s="59"/>
      <c r="AC215" s="59"/>
      <c r="AD215" s="59"/>
      <c r="AE215" s="59"/>
      <c r="AF215" s="59"/>
      <c r="AG215" s="59"/>
      <c r="AH215" s="59"/>
      <c r="AI215" s="59"/>
      <c r="AJ215" s="59"/>
      <c r="AK215" s="59"/>
      <c r="AL215" s="59"/>
      <c r="AM215" s="59"/>
      <c r="AN215" s="59"/>
      <c r="AO215" s="59"/>
      <c r="AP215" s="59"/>
      <c r="AQ215" s="59"/>
      <c r="AR215" s="59"/>
      <c r="AS215" s="59"/>
      <c r="AT215" s="59"/>
      <c r="AU215" s="59"/>
      <c r="AV215" s="59"/>
      <c r="AW215" s="59"/>
      <c r="AX215" s="59"/>
      <c r="AY215" s="59"/>
      <c r="AZ215" s="59"/>
    </row>
    <row r="216" spans="1:52" s="72" customFormat="1" ht="21">
      <c r="A216" s="59"/>
      <c r="B216" s="59"/>
      <c r="C216" s="59"/>
      <c r="D216" s="75"/>
      <c r="E216" s="59"/>
      <c r="F216" s="59"/>
      <c r="G216" s="59"/>
      <c r="H216" s="59"/>
      <c r="I216" s="59"/>
      <c r="J216" s="59"/>
      <c r="K216" s="59"/>
      <c r="L216" s="59"/>
      <c r="M216" s="59"/>
      <c r="N216" s="59"/>
      <c r="O216" s="59"/>
      <c r="P216" s="59"/>
      <c r="Q216" s="59"/>
      <c r="R216" s="59"/>
      <c r="S216" s="59"/>
      <c r="T216" s="59"/>
      <c r="U216" s="59"/>
      <c r="V216" s="59"/>
      <c r="W216" s="59"/>
      <c r="X216" s="59"/>
      <c r="Y216" s="59"/>
      <c r="Z216" s="59"/>
      <c r="AA216" s="59"/>
      <c r="AB216" s="59"/>
      <c r="AC216" s="59"/>
      <c r="AD216" s="59"/>
      <c r="AE216" s="59"/>
      <c r="AF216" s="59"/>
      <c r="AG216" s="59"/>
      <c r="AH216" s="59"/>
      <c r="AI216" s="59"/>
      <c r="AJ216" s="59"/>
      <c r="AK216" s="59"/>
      <c r="AL216" s="59"/>
      <c r="AM216" s="59"/>
      <c r="AN216" s="59"/>
      <c r="AO216" s="59"/>
      <c r="AP216" s="59"/>
      <c r="AQ216" s="59"/>
      <c r="AR216" s="59"/>
      <c r="AS216" s="59"/>
      <c r="AT216" s="59"/>
      <c r="AU216" s="59"/>
      <c r="AV216" s="59"/>
      <c r="AW216" s="59"/>
      <c r="AX216" s="59"/>
      <c r="AY216" s="59"/>
      <c r="AZ216" s="59"/>
    </row>
    <row r="217" spans="1:52" s="72" customFormat="1" ht="21">
      <c r="A217" s="59"/>
      <c r="B217" s="59"/>
      <c r="C217" s="59"/>
      <c r="D217" s="75"/>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c r="AI217" s="59"/>
      <c r="AJ217" s="59"/>
      <c r="AK217" s="59"/>
      <c r="AL217" s="59"/>
      <c r="AM217" s="59"/>
      <c r="AN217" s="59"/>
      <c r="AO217" s="59"/>
      <c r="AP217" s="59"/>
      <c r="AQ217" s="59"/>
      <c r="AR217" s="59"/>
      <c r="AS217" s="59"/>
      <c r="AT217" s="59"/>
      <c r="AU217" s="59"/>
      <c r="AV217" s="59"/>
      <c r="AW217" s="59"/>
      <c r="AX217" s="59"/>
      <c r="AY217" s="59"/>
      <c r="AZ217" s="59"/>
    </row>
    <row r="218" spans="1:52" s="76" customFormat="1" ht="21">
      <c r="A218" s="59"/>
      <c r="B218" s="59"/>
      <c r="C218" s="59"/>
      <c r="D218" s="75"/>
      <c r="E218" s="59"/>
      <c r="F218" s="59"/>
      <c r="G218" s="59"/>
      <c r="H218" s="59"/>
      <c r="I218" s="59"/>
      <c r="J218" s="59"/>
      <c r="K218" s="59"/>
      <c r="L218" s="59"/>
      <c r="M218" s="59"/>
      <c r="N218" s="59"/>
      <c r="O218" s="59"/>
      <c r="P218" s="59"/>
      <c r="Q218" s="59"/>
      <c r="R218" s="59"/>
      <c r="S218" s="59"/>
      <c r="T218" s="59"/>
      <c r="U218" s="59"/>
      <c r="V218" s="59"/>
      <c r="W218" s="59"/>
      <c r="X218" s="59"/>
      <c r="Y218" s="59"/>
      <c r="Z218" s="59"/>
      <c r="AA218" s="59"/>
      <c r="AB218" s="59"/>
      <c r="AC218" s="59"/>
      <c r="AD218" s="59"/>
      <c r="AE218" s="59"/>
      <c r="AF218" s="59"/>
      <c r="AG218" s="59"/>
      <c r="AH218" s="59"/>
      <c r="AI218" s="59"/>
      <c r="AJ218" s="59"/>
      <c r="AK218" s="59"/>
      <c r="AL218" s="59"/>
      <c r="AM218" s="59"/>
      <c r="AN218" s="59"/>
      <c r="AO218" s="59"/>
      <c r="AP218" s="59"/>
      <c r="AQ218" s="59"/>
      <c r="AR218" s="59"/>
      <c r="AS218" s="59"/>
      <c r="AT218" s="59"/>
      <c r="AU218" s="59"/>
      <c r="AV218" s="59"/>
      <c r="AW218" s="59"/>
      <c r="AX218" s="59"/>
      <c r="AY218" s="59"/>
      <c r="AZ218" s="59"/>
    </row>
  </sheetData>
  <dataConsolidate/>
  <mergeCells count="66">
    <mergeCell ref="A1:D1"/>
    <mergeCell ref="E1:E200"/>
    <mergeCell ref="A2:B3"/>
    <mergeCell ref="C2:C184"/>
    <mergeCell ref="D2:D3"/>
    <mergeCell ref="A5:A6"/>
    <mergeCell ref="A8:A9"/>
    <mergeCell ref="A11:A12"/>
    <mergeCell ref="A14:A15"/>
    <mergeCell ref="A17:A18"/>
    <mergeCell ref="A53:A54"/>
    <mergeCell ref="A20:A21"/>
    <mergeCell ref="A23:A24"/>
    <mergeCell ref="A26:A27"/>
    <mergeCell ref="A29:A30"/>
    <mergeCell ref="A32:A33"/>
    <mergeCell ref="A35:A36"/>
    <mergeCell ref="A38:A39"/>
    <mergeCell ref="A41:A42"/>
    <mergeCell ref="A44:A45"/>
    <mergeCell ref="A47:A48"/>
    <mergeCell ref="A50:A51"/>
    <mergeCell ref="A89:A90"/>
    <mergeCell ref="A56:A57"/>
    <mergeCell ref="A59:A60"/>
    <mergeCell ref="A62:A63"/>
    <mergeCell ref="A65:A66"/>
    <mergeCell ref="A68:A69"/>
    <mergeCell ref="A71:A72"/>
    <mergeCell ref="A74:A75"/>
    <mergeCell ref="A77:A78"/>
    <mergeCell ref="A80:A81"/>
    <mergeCell ref="A83:A84"/>
    <mergeCell ref="A86:A87"/>
    <mergeCell ref="A125:A126"/>
    <mergeCell ref="A92:A93"/>
    <mergeCell ref="A95:A96"/>
    <mergeCell ref="A98:A99"/>
    <mergeCell ref="A101:A102"/>
    <mergeCell ref="A104:A105"/>
    <mergeCell ref="A107:A108"/>
    <mergeCell ref="A110:A111"/>
    <mergeCell ref="A113:A114"/>
    <mergeCell ref="A116:A117"/>
    <mergeCell ref="A119:A120"/>
    <mergeCell ref="A122:A123"/>
    <mergeCell ref="A161:A162"/>
    <mergeCell ref="A128:A129"/>
    <mergeCell ref="A131:A132"/>
    <mergeCell ref="A134:A135"/>
    <mergeCell ref="A137:A138"/>
    <mergeCell ref="A140:A141"/>
    <mergeCell ref="A143:A144"/>
    <mergeCell ref="A146:A147"/>
    <mergeCell ref="A149:A150"/>
    <mergeCell ref="A152:A153"/>
    <mergeCell ref="A155:A156"/>
    <mergeCell ref="A158:A159"/>
    <mergeCell ref="A182:A183"/>
    <mergeCell ref="A185:D200"/>
    <mergeCell ref="A164:A165"/>
    <mergeCell ref="A167:A168"/>
    <mergeCell ref="A170:A171"/>
    <mergeCell ref="A173:A174"/>
    <mergeCell ref="A176:A177"/>
    <mergeCell ref="A179:A180"/>
  </mergeCells>
  <dataValidations count="2">
    <dataValidation type="date" operator="equal" allowBlank="1" showInputMessage="1" showErrorMessage="1" prompt="233" sqref="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D65543 IZ65543 SV65543 ACR65543 AMN65543 AWJ65543 BGF65543 BQB65543 BZX65543 CJT65543 CTP65543 DDL65543 DNH65543 DXD65543 EGZ65543 EQV65543 FAR65543 FKN65543 FUJ65543 GEF65543 GOB65543 GXX65543 HHT65543 HRP65543 IBL65543 ILH65543 IVD65543 JEZ65543 JOV65543 JYR65543 KIN65543 KSJ65543 LCF65543 LMB65543 LVX65543 MFT65543 MPP65543 MZL65543 NJH65543 NTD65543 OCZ65543 OMV65543 OWR65543 PGN65543 PQJ65543 QAF65543 QKB65543 QTX65543 RDT65543 RNP65543 RXL65543 SHH65543 SRD65543 TAZ65543 TKV65543 TUR65543 UEN65543 UOJ65543 UYF65543 VIB65543 VRX65543 WBT65543 WLP65543 WVL65543 D131079 IZ131079 SV131079 ACR131079 AMN131079 AWJ131079 BGF131079 BQB131079 BZX131079 CJT131079 CTP131079 DDL131079 DNH131079 DXD131079 EGZ131079 EQV131079 FAR131079 FKN131079 FUJ131079 GEF131079 GOB131079 GXX131079 HHT131079 HRP131079 IBL131079 ILH131079 IVD131079 JEZ131079 JOV131079 JYR131079 KIN131079 KSJ131079 LCF131079 LMB131079 LVX131079 MFT131079 MPP131079 MZL131079 NJH131079 NTD131079 OCZ131079 OMV131079 OWR131079 PGN131079 PQJ131079 QAF131079 QKB131079 QTX131079 RDT131079 RNP131079 RXL131079 SHH131079 SRD131079 TAZ131079 TKV131079 TUR131079 UEN131079 UOJ131079 UYF131079 VIB131079 VRX131079 WBT131079 WLP131079 WVL131079 D196615 IZ196615 SV196615 ACR196615 AMN196615 AWJ196615 BGF196615 BQB196615 BZX196615 CJT196615 CTP196615 DDL196615 DNH196615 DXD196615 EGZ196615 EQV196615 FAR196615 FKN196615 FUJ196615 GEF196615 GOB196615 GXX196615 HHT196615 HRP196615 IBL196615 ILH196615 IVD196615 JEZ196615 JOV196615 JYR196615 KIN196615 KSJ196615 LCF196615 LMB196615 LVX196615 MFT196615 MPP196615 MZL196615 NJH196615 NTD196615 OCZ196615 OMV196615 OWR196615 PGN196615 PQJ196615 QAF196615 QKB196615 QTX196615 RDT196615 RNP196615 RXL196615 SHH196615 SRD196615 TAZ196615 TKV196615 TUR196615 UEN196615 UOJ196615 UYF196615 VIB196615 VRX196615 WBT196615 WLP196615 WVL196615 D262151 IZ262151 SV262151 ACR262151 AMN262151 AWJ262151 BGF262151 BQB262151 BZX262151 CJT262151 CTP262151 DDL262151 DNH262151 DXD262151 EGZ262151 EQV262151 FAR262151 FKN262151 FUJ262151 GEF262151 GOB262151 GXX262151 HHT262151 HRP262151 IBL262151 ILH262151 IVD262151 JEZ262151 JOV262151 JYR262151 KIN262151 KSJ262151 LCF262151 LMB262151 LVX262151 MFT262151 MPP262151 MZL262151 NJH262151 NTD262151 OCZ262151 OMV262151 OWR262151 PGN262151 PQJ262151 QAF262151 QKB262151 QTX262151 RDT262151 RNP262151 RXL262151 SHH262151 SRD262151 TAZ262151 TKV262151 TUR262151 UEN262151 UOJ262151 UYF262151 VIB262151 VRX262151 WBT262151 WLP262151 WVL262151 D327687 IZ327687 SV327687 ACR327687 AMN327687 AWJ327687 BGF327687 BQB327687 BZX327687 CJT327687 CTP327687 DDL327687 DNH327687 DXD327687 EGZ327687 EQV327687 FAR327687 FKN327687 FUJ327687 GEF327687 GOB327687 GXX327687 HHT327687 HRP327687 IBL327687 ILH327687 IVD327687 JEZ327687 JOV327687 JYR327687 KIN327687 KSJ327687 LCF327687 LMB327687 LVX327687 MFT327687 MPP327687 MZL327687 NJH327687 NTD327687 OCZ327687 OMV327687 OWR327687 PGN327687 PQJ327687 QAF327687 QKB327687 QTX327687 RDT327687 RNP327687 RXL327687 SHH327687 SRD327687 TAZ327687 TKV327687 TUR327687 UEN327687 UOJ327687 UYF327687 VIB327687 VRX327687 WBT327687 WLP327687 WVL327687 D393223 IZ393223 SV393223 ACR393223 AMN393223 AWJ393223 BGF393223 BQB393223 BZX393223 CJT393223 CTP393223 DDL393223 DNH393223 DXD393223 EGZ393223 EQV393223 FAR393223 FKN393223 FUJ393223 GEF393223 GOB393223 GXX393223 HHT393223 HRP393223 IBL393223 ILH393223 IVD393223 JEZ393223 JOV393223 JYR393223 KIN393223 KSJ393223 LCF393223 LMB393223 LVX393223 MFT393223 MPP393223 MZL393223 NJH393223 NTD393223 OCZ393223 OMV393223 OWR393223 PGN393223 PQJ393223 QAF393223 QKB393223 QTX393223 RDT393223 RNP393223 RXL393223 SHH393223 SRD393223 TAZ393223 TKV393223 TUR393223 UEN393223 UOJ393223 UYF393223 VIB393223 VRX393223 WBT393223 WLP393223 WVL393223 D458759 IZ458759 SV458759 ACR458759 AMN458759 AWJ458759 BGF458759 BQB458759 BZX458759 CJT458759 CTP458759 DDL458759 DNH458759 DXD458759 EGZ458759 EQV458759 FAR458759 FKN458759 FUJ458759 GEF458759 GOB458759 GXX458759 HHT458759 HRP458759 IBL458759 ILH458759 IVD458759 JEZ458759 JOV458759 JYR458759 KIN458759 KSJ458759 LCF458759 LMB458759 LVX458759 MFT458759 MPP458759 MZL458759 NJH458759 NTD458759 OCZ458759 OMV458759 OWR458759 PGN458759 PQJ458759 QAF458759 QKB458759 QTX458759 RDT458759 RNP458759 RXL458759 SHH458759 SRD458759 TAZ458759 TKV458759 TUR458759 UEN458759 UOJ458759 UYF458759 VIB458759 VRX458759 WBT458759 WLP458759 WVL458759 D524295 IZ524295 SV524295 ACR524295 AMN524295 AWJ524295 BGF524295 BQB524295 BZX524295 CJT524295 CTP524295 DDL524295 DNH524295 DXD524295 EGZ524295 EQV524295 FAR524295 FKN524295 FUJ524295 GEF524295 GOB524295 GXX524295 HHT524295 HRP524295 IBL524295 ILH524295 IVD524295 JEZ524295 JOV524295 JYR524295 KIN524295 KSJ524295 LCF524295 LMB524295 LVX524295 MFT524295 MPP524295 MZL524295 NJH524295 NTD524295 OCZ524295 OMV524295 OWR524295 PGN524295 PQJ524295 QAF524295 QKB524295 QTX524295 RDT524295 RNP524295 RXL524295 SHH524295 SRD524295 TAZ524295 TKV524295 TUR524295 UEN524295 UOJ524295 UYF524295 VIB524295 VRX524295 WBT524295 WLP524295 WVL524295 D589831 IZ589831 SV589831 ACR589831 AMN589831 AWJ589831 BGF589831 BQB589831 BZX589831 CJT589831 CTP589831 DDL589831 DNH589831 DXD589831 EGZ589831 EQV589831 FAR589831 FKN589831 FUJ589831 GEF589831 GOB589831 GXX589831 HHT589831 HRP589831 IBL589831 ILH589831 IVD589831 JEZ589831 JOV589831 JYR589831 KIN589831 KSJ589831 LCF589831 LMB589831 LVX589831 MFT589831 MPP589831 MZL589831 NJH589831 NTD589831 OCZ589831 OMV589831 OWR589831 PGN589831 PQJ589831 QAF589831 QKB589831 QTX589831 RDT589831 RNP589831 RXL589831 SHH589831 SRD589831 TAZ589831 TKV589831 TUR589831 UEN589831 UOJ589831 UYF589831 VIB589831 VRX589831 WBT589831 WLP589831 WVL589831 D655367 IZ655367 SV655367 ACR655367 AMN655367 AWJ655367 BGF655367 BQB655367 BZX655367 CJT655367 CTP655367 DDL655367 DNH655367 DXD655367 EGZ655367 EQV655367 FAR655367 FKN655367 FUJ655367 GEF655367 GOB655367 GXX655367 HHT655367 HRP655367 IBL655367 ILH655367 IVD655367 JEZ655367 JOV655367 JYR655367 KIN655367 KSJ655367 LCF655367 LMB655367 LVX655367 MFT655367 MPP655367 MZL655367 NJH655367 NTD655367 OCZ655367 OMV655367 OWR655367 PGN655367 PQJ655367 QAF655367 QKB655367 QTX655367 RDT655367 RNP655367 RXL655367 SHH655367 SRD655367 TAZ655367 TKV655367 TUR655367 UEN655367 UOJ655367 UYF655367 VIB655367 VRX655367 WBT655367 WLP655367 WVL655367 D720903 IZ720903 SV720903 ACR720903 AMN720903 AWJ720903 BGF720903 BQB720903 BZX720903 CJT720903 CTP720903 DDL720903 DNH720903 DXD720903 EGZ720903 EQV720903 FAR720903 FKN720903 FUJ720903 GEF720903 GOB720903 GXX720903 HHT720903 HRP720903 IBL720903 ILH720903 IVD720903 JEZ720903 JOV720903 JYR720903 KIN720903 KSJ720903 LCF720903 LMB720903 LVX720903 MFT720903 MPP720903 MZL720903 NJH720903 NTD720903 OCZ720903 OMV720903 OWR720903 PGN720903 PQJ720903 QAF720903 QKB720903 QTX720903 RDT720903 RNP720903 RXL720903 SHH720903 SRD720903 TAZ720903 TKV720903 TUR720903 UEN720903 UOJ720903 UYF720903 VIB720903 VRX720903 WBT720903 WLP720903 WVL720903 D786439 IZ786439 SV786439 ACR786439 AMN786439 AWJ786439 BGF786439 BQB786439 BZX786439 CJT786439 CTP786439 DDL786439 DNH786439 DXD786439 EGZ786439 EQV786439 FAR786439 FKN786439 FUJ786439 GEF786439 GOB786439 GXX786439 HHT786439 HRP786439 IBL786439 ILH786439 IVD786439 JEZ786439 JOV786439 JYR786439 KIN786439 KSJ786439 LCF786439 LMB786439 LVX786439 MFT786439 MPP786439 MZL786439 NJH786439 NTD786439 OCZ786439 OMV786439 OWR786439 PGN786439 PQJ786439 QAF786439 QKB786439 QTX786439 RDT786439 RNP786439 RXL786439 SHH786439 SRD786439 TAZ786439 TKV786439 TUR786439 UEN786439 UOJ786439 UYF786439 VIB786439 VRX786439 WBT786439 WLP786439 WVL786439 D851975 IZ851975 SV851975 ACR851975 AMN851975 AWJ851975 BGF851975 BQB851975 BZX851975 CJT851975 CTP851975 DDL851975 DNH851975 DXD851975 EGZ851975 EQV851975 FAR851975 FKN851975 FUJ851975 GEF851975 GOB851975 GXX851975 HHT851975 HRP851975 IBL851975 ILH851975 IVD851975 JEZ851975 JOV851975 JYR851975 KIN851975 KSJ851975 LCF851975 LMB851975 LVX851975 MFT851975 MPP851975 MZL851975 NJH851975 NTD851975 OCZ851975 OMV851975 OWR851975 PGN851975 PQJ851975 QAF851975 QKB851975 QTX851975 RDT851975 RNP851975 RXL851975 SHH851975 SRD851975 TAZ851975 TKV851975 TUR851975 UEN851975 UOJ851975 UYF851975 VIB851975 VRX851975 WBT851975 WLP851975 WVL851975 D917511 IZ917511 SV917511 ACR917511 AMN917511 AWJ917511 BGF917511 BQB917511 BZX917511 CJT917511 CTP917511 DDL917511 DNH917511 DXD917511 EGZ917511 EQV917511 FAR917511 FKN917511 FUJ917511 GEF917511 GOB917511 GXX917511 HHT917511 HRP917511 IBL917511 ILH917511 IVD917511 JEZ917511 JOV917511 JYR917511 KIN917511 KSJ917511 LCF917511 LMB917511 LVX917511 MFT917511 MPP917511 MZL917511 NJH917511 NTD917511 OCZ917511 OMV917511 OWR917511 PGN917511 PQJ917511 QAF917511 QKB917511 QTX917511 RDT917511 RNP917511 RXL917511 SHH917511 SRD917511 TAZ917511 TKV917511 TUR917511 UEN917511 UOJ917511 UYF917511 VIB917511 VRX917511 WBT917511 WLP917511 WVL917511 D983047 IZ983047 SV983047 ACR983047 AMN983047 AWJ983047 BGF983047 BQB983047 BZX983047 CJT983047 CTP983047 DDL983047 DNH983047 DXD983047 EGZ983047 EQV983047 FAR983047 FKN983047 FUJ983047 GEF983047 GOB983047 GXX983047 HHT983047 HRP983047 IBL983047 ILH983047 IVD983047 JEZ983047 JOV983047 JYR983047 KIN983047 KSJ983047 LCF983047 LMB983047 LVX983047 MFT983047 MPP983047 MZL983047 NJH983047 NTD983047 OCZ983047 OMV983047 OWR983047 PGN983047 PQJ983047 QAF983047 QKB983047 QTX983047 RDT983047 RNP983047 RXL983047 SHH983047 SRD983047 TAZ983047 TKV983047 TUR983047 UEN983047 UOJ983047 UYF983047 VIB983047 VRX983047 WBT983047 WLP983047 WVL983047 D17 D26 D38 D47 D56 D68 D77 D86 D98 D107 D116 D128 D137 D146 D158 D167 D176">
      <formula1>1</formula1>
    </dataValidation>
    <dataValidation type="date" operator="equal" showInputMessage="1" showErrorMessage="1" sqref="D7 IZ7 SV7 ACR7 AMN7 AWJ7 BGF7 BQB7 BZX7 CJT7 CTP7 DDL7 DNH7 DXD7 EGZ7 EQV7 FAR7 FKN7 FUJ7 GEF7 GOB7 GXX7 HHT7 HRP7 IBL7 ILH7 IVD7 JEZ7 JOV7 JYR7 KIN7 KSJ7 LCF7 LMB7 LVX7 MFT7 MPP7 MZL7 NJH7 NTD7 OCZ7 OMV7 OWR7 PGN7 PQJ7 QAF7 QKB7 QTX7 RDT7 RNP7 RXL7 SHH7 SRD7 TAZ7 TKV7 TUR7 UEN7 UOJ7 UYF7 VIB7 VRX7 WBT7 WLP7 WVL7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D16 D25 D34 D37 D46 D55 D67 D76 D85 D97 D106 D115 D127 D136 D145 D157 D166 D175">
      <formula1>1</formula1>
    </dataValidation>
  </dataValidations>
  <pageMargins left="0.5" right="0.5" top="0.5" bottom="0.5" header="0.2" footer="0.2"/>
  <pageSetup orientation="portrait" horizontalDpi="4294967293"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5"/>
  <sheetViews>
    <sheetView rightToLeft="1" zoomScale="120" zoomScaleNormal="120" workbookViewId="0">
      <pane ySplit="5" topLeftCell="A92" activePane="bottomLeft" state="frozen"/>
      <selection activeCell="N5" sqref="N5"/>
      <selection pane="bottomLeft" activeCell="E95" sqref="E95"/>
    </sheetView>
  </sheetViews>
  <sheetFormatPr defaultColWidth="9" defaultRowHeight="18"/>
  <cols>
    <col min="1" max="1" width="4.25" style="20" bestFit="1" customWidth="1"/>
    <col min="2" max="2" width="55" style="20" customWidth="1"/>
    <col min="3" max="7" width="4.75" style="20" customWidth="1"/>
    <col min="8" max="8" width="9" style="20"/>
    <col min="9" max="9" width="79.75" style="20" bestFit="1" customWidth="1"/>
    <col min="10" max="16384" width="9" style="20"/>
  </cols>
  <sheetData>
    <row r="1" spans="1:7">
      <c r="A1" s="301" t="s">
        <v>69</v>
      </c>
      <c r="B1" s="302"/>
      <c r="C1" s="302"/>
      <c r="D1" s="302"/>
      <c r="E1" s="302"/>
      <c r="F1" s="302"/>
      <c r="G1" s="303"/>
    </row>
    <row r="2" spans="1:7" ht="39.75" customHeight="1">
      <c r="A2" s="304" t="s">
        <v>70</v>
      </c>
      <c r="B2" s="305"/>
      <c r="C2" s="305"/>
      <c r="D2" s="305"/>
      <c r="E2" s="305"/>
      <c r="F2" s="305"/>
      <c r="G2" s="306"/>
    </row>
    <row r="3" spans="1:7">
      <c r="A3" s="307" t="s">
        <v>71</v>
      </c>
      <c r="B3" s="308"/>
      <c r="C3" s="308"/>
      <c r="D3" s="308"/>
      <c r="E3" s="308"/>
      <c r="F3" s="308"/>
      <c r="G3" s="309"/>
    </row>
    <row r="4" spans="1:7" ht="18.75" thickBot="1">
      <c r="A4" s="310" t="s">
        <v>72</v>
      </c>
      <c r="B4" s="311"/>
      <c r="C4" s="311"/>
      <c r="D4" s="311"/>
      <c r="E4" s="311"/>
      <c r="F4" s="311"/>
      <c r="G4" s="312"/>
    </row>
    <row r="5" spans="1:7" ht="39.75">
      <c r="A5" s="21" t="s">
        <v>73</v>
      </c>
      <c r="B5" s="22" t="s">
        <v>74</v>
      </c>
      <c r="C5" s="23" t="s">
        <v>75</v>
      </c>
      <c r="D5" s="23" t="s">
        <v>76</v>
      </c>
      <c r="E5" s="23" t="s">
        <v>77</v>
      </c>
      <c r="F5" s="23" t="s">
        <v>78</v>
      </c>
      <c r="G5" s="24" t="s">
        <v>79</v>
      </c>
    </row>
    <row r="6" spans="1:7" ht="21.75" customHeight="1">
      <c r="A6" s="25">
        <v>1</v>
      </c>
      <c r="B6" s="26" t="s">
        <v>80</v>
      </c>
      <c r="C6" s="31">
        <v>1</v>
      </c>
      <c r="D6" s="31"/>
      <c r="E6" s="31"/>
      <c r="F6" s="31"/>
      <c r="G6" s="32"/>
    </row>
    <row r="7" spans="1:7" ht="21" customHeight="1">
      <c r="A7" s="25">
        <v>2</v>
      </c>
      <c r="B7" s="27" t="s">
        <v>81</v>
      </c>
      <c r="C7" s="33"/>
      <c r="D7" s="33"/>
      <c r="E7" s="33"/>
      <c r="F7" s="33">
        <v>1</v>
      </c>
      <c r="G7" s="34"/>
    </row>
    <row r="8" spans="1:7" ht="21.75" customHeight="1">
      <c r="A8" s="25">
        <v>3</v>
      </c>
      <c r="B8" s="28" t="s">
        <v>82</v>
      </c>
      <c r="C8" s="35"/>
      <c r="D8" s="35">
        <v>1</v>
      </c>
      <c r="E8" s="35"/>
      <c r="F8" s="35"/>
      <c r="G8" s="36"/>
    </row>
    <row r="9" spans="1:7" ht="21" customHeight="1">
      <c r="A9" s="25">
        <v>4</v>
      </c>
      <c r="B9" s="27" t="s">
        <v>83</v>
      </c>
      <c r="C9" s="33">
        <v>1</v>
      </c>
      <c r="D9" s="33"/>
      <c r="E9" s="33"/>
      <c r="F9" s="33"/>
      <c r="G9" s="34"/>
    </row>
    <row r="10" spans="1:7" ht="21.75" customHeight="1">
      <c r="A10" s="25">
        <v>5</v>
      </c>
      <c r="B10" s="28" t="s">
        <v>84</v>
      </c>
      <c r="C10" s="35"/>
      <c r="D10" s="35">
        <v>1</v>
      </c>
      <c r="E10" s="35"/>
      <c r="F10" s="35"/>
      <c r="G10" s="36"/>
    </row>
    <row r="11" spans="1:7">
      <c r="A11" s="25">
        <v>6</v>
      </c>
      <c r="B11" s="27" t="s">
        <v>85</v>
      </c>
      <c r="C11" s="33">
        <v>1</v>
      </c>
      <c r="D11" s="33"/>
      <c r="E11" s="33"/>
      <c r="F11" s="33"/>
      <c r="G11" s="34"/>
    </row>
    <row r="12" spans="1:7">
      <c r="A12" s="25">
        <v>7</v>
      </c>
      <c r="B12" s="28" t="s">
        <v>86</v>
      </c>
      <c r="C12" s="35"/>
      <c r="D12" s="35">
        <v>1</v>
      </c>
      <c r="E12" s="35"/>
      <c r="F12" s="35"/>
      <c r="G12" s="36"/>
    </row>
    <row r="13" spans="1:7">
      <c r="A13" s="25">
        <v>8</v>
      </c>
      <c r="B13" s="27" t="s">
        <v>87</v>
      </c>
      <c r="C13" s="33"/>
      <c r="D13" s="33">
        <v>1</v>
      </c>
      <c r="E13" s="33"/>
      <c r="F13" s="33"/>
      <c r="G13" s="34"/>
    </row>
    <row r="14" spans="1:7">
      <c r="A14" s="25">
        <v>9</v>
      </c>
      <c r="B14" s="28" t="s">
        <v>88</v>
      </c>
      <c r="C14" s="35">
        <v>1</v>
      </c>
      <c r="D14" s="35"/>
      <c r="E14" s="35"/>
      <c r="F14" s="35"/>
      <c r="G14" s="36"/>
    </row>
    <row r="15" spans="1:7">
      <c r="A15" s="25">
        <v>10</v>
      </c>
      <c r="B15" s="27" t="s">
        <v>89</v>
      </c>
      <c r="C15" s="31"/>
      <c r="D15" s="31">
        <v>1</v>
      </c>
      <c r="E15" s="31"/>
      <c r="F15" s="31"/>
      <c r="G15" s="32"/>
    </row>
    <row r="16" spans="1:7">
      <c r="A16" s="25">
        <v>11</v>
      </c>
      <c r="B16" s="28" t="s">
        <v>90</v>
      </c>
      <c r="C16" s="31"/>
      <c r="D16" s="31"/>
      <c r="E16" s="31"/>
      <c r="F16" s="31">
        <v>1</v>
      </c>
      <c r="G16" s="32"/>
    </row>
    <row r="17" spans="1:7">
      <c r="A17" s="25">
        <v>12</v>
      </c>
      <c r="B17" s="27" t="s">
        <v>91</v>
      </c>
      <c r="C17" s="33"/>
      <c r="D17" s="33"/>
      <c r="E17" s="33"/>
      <c r="F17" s="33">
        <v>1</v>
      </c>
      <c r="G17" s="34"/>
    </row>
    <row r="18" spans="1:7">
      <c r="A18" s="25">
        <v>13</v>
      </c>
      <c r="B18" s="28" t="s">
        <v>92</v>
      </c>
      <c r="C18" s="35">
        <v>1</v>
      </c>
      <c r="D18" s="35"/>
      <c r="E18" s="35"/>
      <c r="F18" s="35"/>
      <c r="G18" s="36"/>
    </row>
    <row r="19" spans="1:7">
      <c r="A19" s="25">
        <v>14</v>
      </c>
      <c r="B19" s="27" t="s">
        <v>93</v>
      </c>
      <c r="C19" s="33"/>
      <c r="D19" s="33">
        <v>1</v>
      </c>
      <c r="E19" s="33"/>
      <c r="F19" s="33"/>
      <c r="G19" s="34"/>
    </row>
    <row r="20" spans="1:7" ht="36">
      <c r="A20" s="25">
        <v>15</v>
      </c>
      <c r="B20" s="28" t="s">
        <v>94</v>
      </c>
      <c r="C20" s="35"/>
      <c r="D20" s="35"/>
      <c r="E20" s="35">
        <v>1</v>
      </c>
      <c r="F20" s="35"/>
      <c r="G20" s="36"/>
    </row>
    <row r="21" spans="1:7" ht="36">
      <c r="A21" s="25">
        <v>16</v>
      </c>
      <c r="B21" s="27" t="s">
        <v>95</v>
      </c>
      <c r="C21" s="33">
        <v>1</v>
      </c>
      <c r="D21" s="33"/>
      <c r="E21" s="33"/>
      <c r="F21" s="33"/>
      <c r="G21" s="34"/>
    </row>
    <row r="22" spans="1:7">
      <c r="A22" s="25">
        <v>17</v>
      </c>
      <c r="B22" s="28" t="s">
        <v>96</v>
      </c>
      <c r="C22" s="35"/>
      <c r="D22" s="35"/>
      <c r="E22" s="35"/>
      <c r="F22" s="35"/>
      <c r="G22" s="36">
        <v>1</v>
      </c>
    </row>
    <row r="23" spans="1:7">
      <c r="A23" s="25">
        <v>18</v>
      </c>
      <c r="B23" s="27" t="s">
        <v>97</v>
      </c>
      <c r="C23" s="33"/>
      <c r="D23" s="33"/>
      <c r="E23" s="33"/>
      <c r="F23" s="33">
        <v>1</v>
      </c>
      <c r="G23" s="34"/>
    </row>
    <row r="24" spans="1:7">
      <c r="A24" s="25">
        <v>19</v>
      </c>
      <c r="B24" s="28" t="s">
        <v>98</v>
      </c>
      <c r="C24" s="35"/>
      <c r="D24" s="35"/>
      <c r="E24" s="35"/>
      <c r="F24" s="35">
        <v>1</v>
      </c>
      <c r="G24" s="36"/>
    </row>
    <row r="25" spans="1:7">
      <c r="A25" s="25">
        <v>20</v>
      </c>
      <c r="B25" s="27" t="s">
        <v>99</v>
      </c>
      <c r="C25" s="31"/>
      <c r="D25" s="31"/>
      <c r="E25" s="31"/>
      <c r="F25" s="31"/>
      <c r="G25" s="32">
        <v>1</v>
      </c>
    </row>
    <row r="26" spans="1:7">
      <c r="A26" s="25">
        <v>21</v>
      </c>
      <c r="B26" s="28" t="s">
        <v>100</v>
      </c>
      <c r="C26" s="31"/>
      <c r="D26" s="31"/>
      <c r="E26" s="31">
        <v>1</v>
      </c>
      <c r="F26" s="31"/>
      <c r="G26" s="32"/>
    </row>
    <row r="27" spans="1:7">
      <c r="A27" s="25">
        <v>22</v>
      </c>
      <c r="B27" s="27" t="s">
        <v>101</v>
      </c>
      <c r="C27" s="33"/>
      <c r="D27" s="33"/>
      <c r="E27" s="33"/>
      <c r="F27" s="33">
        <v>1</v>
      </c>
      <c r="G27" s="34"/>
    </row>
    <row r="28" spans="1:7">
      <c r="A28" s="25">
        <v>23</v>
      </c>
      <c r="B28" s="28" t="s">
        <v>102</v>
      </c>
      <c r="C28" s="35">
        <v>1</v>
      </c>
      <c r="D28" s="35"/>
      <c r="E28" s="35"/>
      <c r="F28" s="35"/>
      <c r="G28" s="36"/>
    </row>
    <row r="29" spans="1:7">
      <c r="A29" s="25">
        <v>24</v>
      </c>
      <c r="B29" s="27" t="s">
        <v>103</v>
      </c>
      <c r="C29" s="33">
        <v>1</v>
      </c>
      <c r="D29" s="33"/>
      <c r="E29" s="33"/>
      <c r="F29" s="33"/>
      <c r="G29" s="34"/>
    </row>
    <row r="30" spans="1:7">
      <c r="A30" s="25">
        <v>25</v>
      </c>
      <c r="B30" s="28" t="s">
        <v>104</v>
      </c>
      <c r="C30" s="35">
        <v>1</v>
      </c>
      <c r="D30" s="35"/>
      <c r="E30" s="35"/>
      <c r="F30" s="35"/>
      <c r="G30" s="36"/>
    </row>
    <row r="31" spans="1:7">
      <c r="A31" s="25">
        <v>26</v>
      </c>
      <c r="B31" s="27" t="s">
        <v>105</v>
      </c>
      <c r="C31" s="33"/>
      <c r="D31" s="33"/>
      <c r="E31" s="33"/>
      <c r="F31" s="33"/>
      <c r="G31" s="34">
        <v>1</v>
      </c>
    </row>
    <row r="32" spans="1:7">
      <c r="A32" s="25">
        <v>27</v>
      </c>
      <c r="B32" s="28" t="s">
        <v>106</v>
      </c>
      <c r="C32" s="35"/>
      <c r="D32" s="35"/>
      <c r="E32" s="35">
        <v>1</v>
      </c>
      <c r="F32" s="35"/>
      <c r="G32" s="36"/>
    </row>
    <row r="33" spans="1:7" ht="36">
      <c r="A33" s="25">
        <v>28</v>
      </c>
      <c r="B33" s="27" t="s">
        <v>107</v>
      </c>
      <c r="C33" s="33">
        <v>1</v>
      </c>
      <c r="D33" s="33"/>
      <c r="E33" s="33"/>
      <c r="F33" s="33"/>
      <c r="G33" s="34"/>
    </row>
    <row r="34" spans="1:7" ht="36">
      <c r="A34" s="25">
        <v>29</v>
      </c>
      <c r="B34" s="28" t="s">
        <v>108</v>
      </c>
      <c r="C34" s="35">
        <v>1</v>
      </c>
      <c r="D34" s="35"/>
      <c r="E34" s="35"/>
      <c r="F34" s="35"/>
      <c r="G34" s="36"/>
    </row>
    <row r="35" spans="1:7">
      <c r="A35" s="25">
        <v>30</v>
      </c>
      <c r="B35" s="27" t="s">
        <v>109</v>
      </c>
      <c r="C35" s="31"/>
      <c r="D35" s="31">
        <v>1</v>
      </c>
      <c r="E35" s="31"/>
      <c r="F35" s="31"/>
      <c r="G35" s="32"/>
    </row>
    <row r="36" spans="1:7" ht="36">
      <c r="A36" s="25">
        <v>31</v>
      </c>
      <c r="B36" s="28" t="s">
        <v>110</v>
      </c>
      <c r="C36" s="31"/>
      <c r="D36" s="31"/>
      <c r="E36" s="31"/>
      <c r="F36" s="31">
        <v>1</v>
      </c>
      <c r="G36" s="32"/>
    </row>
    <row r="37" spans="1:7">
      <c r="A37" s="25">
        <v>32</v>
      </c>
      <c r="B37" s="27" t="s">
        <v>111</v>
      </c>
      <c r="C37" s="33"/>
      <c r="D37" s="33">
        <v>1</v>
      </c>
      <c r="E37" s="33"/>
      <c r="F37" s="33"/>
      <c r="G37" s="34"/>
    </row>
    <row r="38" spans="1:7">
      <c r="A38" s="25">
        <v>33</v>
      </c>
      <c r="B38" s="28" t="s">
        <v>112</v>
      </c>
      <c r="C38" s="35"/>
      <c r="D38" s="35"/>
      <c r="E38" s="35"/>
      <c r="F38" s="35">
        <v>1</v>
      </c>
      <c r="G38" s="36"/>
    </row>
    <row r="39" spans="1:7">
      <c r="A39" s="25">
        <v>34</v>
      </c>
      <c r="B39" s="27" t="s">
        <v>113</v>
      </c>
      <c r="C39" s="33"/>
      <c r="D39" s="33">
        <v>1</v>
      </c>
      <c r="E39" s="33"/>
      <c r="F39" s="33"/>
      <c r="G39" s="34"/>
    </row>
    <row r="40" spans="1:7">
      <c r="A40" s="25">
        <v>35</v>
      </c>
      <c r="B40" s="28" t="s">
        <v>114</v>
      </c>
      <c r="C40" s="35"/>
      <c r="D40" s="35"/>
      <c r="E40" s="35"/>
      <c r="F40" s="35"/>
      <c r="G40" s="36">
        <v>1</v>
      </c>
    </row>
    <row r="41" spans="1:7">
      <c r="A41" s="25">
        <v>36</v>
      </c>
      <c r="B41" s="27" t="s">
        <v>115</v>
      </c>
      <c r="C41" s="33"/>
      <c r="D41" s="33"/>
      <c r="E41" s="33"/>
      <c r="F41" s="33"/>
      <c r="G41" s="34">
        <v>1</v>
      </c>
    </row>
    <row r="42" spans="1:7" ht="36">
      <c r="A42" s="25">
        <v>37</v>
      </c>
      <c r="B42" s="28" t="s">
        <v>116</v>
      </c>
      <c r="C42" s="35"/>
      <c r="D42" s="35"/>
      <c r="E42" s="35"/>
      <c r="F42" s="35"/>
      <c r="G42" s="36">
        <v>1</v>
      </c>
    </row>
    <row r="43" spans="1:7">
      <c r="A43" s="25">
        <v>38</v>
      </c>
      <c r="B43" s="27" t="s">
        <v>117</v>
      </c>
      <c r="C43" s="33">
        <v>1</v>
      </c>
      <c r="D43" s="33"/>
      <c r="E43" s="33"/>
      <c r="F43" s="33"/>
      <c r="G43" s="34"/>
    </row>
    <row r="44" spans="1:7">
      <c r="A44" s="25">
        <v>39</v>
      </c>
      <c r="B44" s="28" t="s">
        <v>118</v>
      </c>
      <c r="C44" s="35"/>
      <c r="D44" s="35">
        <v>1</v>
      </c>
      <c r="E44" s="35"/>
      <c r="F44" s="35"/>
      <c r="G44" s="36"/>
    </row>
    <row r="45" spans="1:7">
      <c r="A45" s="25">
        <v>40</v>
      </c>
      <c r="B45" s="27" t="s">
        <v>119</v>
      </c>
      <c r="C45" s="31"/>
      <c r="D45" s="31"/>
      <c r="E45" s="31"/>
      <c r="F45" s="31">
        <v>1</v>
      </c>
      <c r="G45" s="32"/>
    </row>
    <row r="46" spans="1:7">
      <c r="A46" s="25">
        <v>41</v>
      </c>
      <c r="B46" s="28" t="s">
        <v>120</v>
      </c>
      <c r="C46" s="31"/>
      <c r="D46" s="31"/>
      <c r="E46" s="31"/>
      <c r="F46" s="31"/>
      <c r="G46" s="32">
        <v>1</v>
      </c>
    </row>
    <row r="47" spans="1:7">
      <c r="A47" s="25">
        <v>42</v>
      </c>
      <c r="B47" s="27" t="s">
        <v>121</v>
      </c>
      <c r="C47" s="33">
        <v>1</v>
      </c>
      <c r="D47" s="33"/>
      <c r="E47" s="33"/>
      <c r="F47" s="33"/>
      <c r="G47" s="34"/>
    </row>
    <row r="48" spans="1:7" ht="36">
      <c r="A48" s="25">
        <v>43</v>
      </c>
      <c r="B48" s="28" t="s">
        <v>122</v>
      </c>
      <c r="C48" s="35">
        <v>1</v>
      </c>
      <c r="D48" s="35"/>
      <c r="E48" s="35"/>
      <c r="F48" s="35"/>
      <c r="G48" s="36"/>
    </row>
    <row r="49" spans="1:7">
      <c r="A49" s="25">
        <v>44</v>
      </c>
      <c r="B49" s="27" t="s">
        <v>123</v>
      </c>
      <c r="C49" s="33"/>
      <c r="D49" s="33">
        <v>1</v>
      </c>
      <c r="E49" s="33"/>
      <c r="F49" s="33"/>
      <c r="G49" s="34"/>
    </row>
    <row r="50" spans="1:7">
      <c r="A50" s="25">
        <v>45</v>
      </c>
      <c r="B50" s="28" t="s">
        <v>124</v>
      </c>
      <c r="C50" s="35"/>
      <c r="D50" s="35"/>
      <c r="E50" s="35"/>
      <c r="F50" s="35">
        <v>1</v>
      </c>
      <c r="G50" s="36"/>
    </row>
    <row r="51" spans="1:7" ht="36">
      <c r="A51" s="25">
        <v>46</v>
      </c>
      <c r="B51" s="27" t="s">
        <v>125</v>
      </c>
      <c r="C51" s="33"/>
      <c r="D51" s="33">
        <v>1</v>
      </c>
      <c r="E51" s="33"/>
      <c r="F51" s="33"/>
      <c r="G51" s="34"/>
    </row>
    <row r="52" spans="1:7">
      <c r="A52" s="25">
        <v>47</v>
      </c>
      <c r="B52" s="28" t="s">
        <v>126</v>
      </c>
      <c r="C52" s="35"/>
      <c r="D52" s="35">
        <v>1</v>
      </c>
      <c r="E52" s="35"/>
      <c r="F52" s="35"/>
      <c r="G52" s="36"/>
    </row>
    <row r="53" spans="1:7">
      <c r="A53" s="25">
        <v>48</v>
      </c>
      <c r="B53" s="27" t="s">
        <v>127</v>
      </c>
      <c r="C53" s="33"/>
      <c r="D53" s="33"/>
      <c r="E53" s="33"/>
      <c r="F53" s="33">
        <v>1</v>
      </c>
      <c r="G53" s="34"/>
    </row>
    <row r="54" spans="1:7">
      <c r="A54" s="25">
        <v>49</v>
      </c>
      <c r="B54" s="28" t="s">
        <v>128</v>
      </c>
      <c r="C54" s="35">
        <v>1</v>
      </c>
      <c r="D54" s="35"/>
      <c r="E54" s="35"/>
      <c r="F54" s="35"/>
      <c r="G54" s="36"/>
    </row>
    <row r="55" spans="1:7">
      <c r="A55" s="25">
        <v>50</v>
      </c>
      <c r="B55" s="27" t="s">
        <v>129</v>
      </c>
      <c r="C55" s="31"/>
      <c r="D55" s="31"/>
      <c r="E55" s="31"/>
      <c r="F55" s="31"/>
      <c r="G55" s="32">
        <v>1</v>
      </c>
    </row>
    <row r="56" spans="1:7">
      <c r="A56" s="25">
        <v>51</v>
      </c>
      <c r="B56" s="28" t="s">
        <v>130</v>
      </c>
      <c r="C56" s="31"/>
      <c r="D56" s="31">
        <v>1</v>
      </c>
      <c r="E56" s="31"/>
      <c r="F56" s="31"/>
      <c r="G56" s="32"/>
    </row>
    <row r="57" spans="1:7">
      <c r="A57" s="25">
        <v>52</v>
      </c>
      <c r="B57" s="27" t="s">
        <v>131</v>
      </c>
      <c r="C57" s="33"/>
      <c r="D57" s="33"/>
      <c r="E57" s="33"/>
      <c r="F57" s="33">
        <v>1</v>
      </c>
      <c r="G57" s="34"/>
    </row>
    <row r="58" spans="1:7">
      <c r="A58" s="25">
        <v>53</v>
      </c>
      <c r="B58" s="28" t="s">
        <v>132</v>
      </c>
      <c r="C58" s="35">
        <v>1</v>
      </c>
      <c r="D58" s="35"/>
      <c r="E58" s="35"/>
      <c r="F58" s="35"/>
      <c r="G58" s="36"/>
    </row>
    <row r="59" spans="1:7" ht="36">
      <c r="A59" s="25">
        <v>54</v>
      </c>
      <c r="B59" s="27" t="s">
        <v>133</v>
      </c>
      <c r="C59" s="33">
        <v>1</v>
      </c>
      <c r="D59" s="33"/>
      <c r="E59" s="33"/>
      <c r="F59" s="33"/>
      <c r="G59" s="34"/>
    </row>
    <row r="60" spans="1:7">
      <c r="A60" s="25">
        <v>55</v>
      </c>
      <c r="B60" s="28" t="s">
        <v>134</v>
      </c>
      <c r="C60" s="35">
        <v>1</v>
      </c>
      <c r="D60" s="35"/>
      <c r="E60" s="35"/>
      <c r="F60" s="35"/>
      <c r="G60" s="36"/>
    </row>
    <row r="61" spans="1:7">
      <c r="A61" s="25">
        <v>56</v>
      </c>
      <c r="B61" s="27" t="s">
        <v>135</v>
      </c>
      <c r="C61" s="33"/>
      <c r="D61" s="33"/>
      <c r="E61" s="33"/>
      <c r="F61" s="33"/>
      <c r="G61" s="34">
        <v>1</v>
      </c>
    </row>
    <row r="62" spans="1:7">
      <c r="A62" s="25">
        <v>57</v>
      </c>
      <c r="B62" s="28" t="s">
        <v>136</v>
      </c>
      <c r="C62" s="35"/>
      <c r="D62" s="35">
        <v>1</v>
      </c>
      <c r="E62" s="35"/>
      <c r="F62" s="35"/>
      <c r="G62" s="36"/>
    </row>
    <row r="63" spans="1:7" ht="36">
      <c r="A63" s="25">
        <v>58</v>
      </c>
      <c r="B63" s="27" t="s">
        <v>137</v>
      </c>
      <c r="C63" s="33"/>
      <c r="D63" s="33"/>
      <c r="E63" s="33"/>
      <c r="F63" s="33">
        <v>1</v>
      </c>
      <c r="G63" s="34"/>
    </row>
    <row r="64" spans="1:7">
      <c r="A64" s="25">
        <v>59</v>
      </c>
      <c r="B64" s="28" t="s">
        <v>138</v>
      </c>
      <c r="C64" s="35"/>
      <c r="D64" s="35">
        <v>1</v>
      </c>
      <c r="E64" s="35"/>
      <c r="F64" s="35"/>
      <c r="G64" s="36"/>
    </row>
    <row r="65" spans="1:7">
      <c r="A65" s="25">
        <v>60</v>
      </c>
      <c r="B65" s="27" t="s">
        <v>139</v>
      </c>
      <c r="C65" s="31"/>
      <c r="D65" s="31"/>
      <c r="E65" s="31"/>
      <c r="F65" s="31">
        <v>1</v>
      </c>
      <c r="G65" s="32"/>
    </row>
    <row r="66" spans="1:7" ht="36">
      <c r="A66" s="25">
        <v>61</v>
      </c>
      <c r="B66" s="28" t="s">
        <v>140</v>
      </c>
      <c r="C66" s="31"/>
      <c r="D66" s="31"/>
      <c r="E66" s="31"/>
      <c r="F66" s="31"/>
      <c r="G66" s="32">
        <v>1</v>
      </c>
    </row>
    <row r="67" spans="1:7">
      <c r="A67" s="25">
        <v>62</v>
      </c>
      <c r="B67" s="27" t="s">
        <v>141</v>
      </c>
      <c r="C67" s="33"/>
      <c r="D67" s="33">
        <v>1</v>
      </c>
      <c r="E67" s="33"/>
      <c r="F67" s="33"/>
      <c r="G67" s="34"/>
    </row>
    <row r="68" spans="1:7">
      <c r="A68" s="25">
        <v>63</v>
      </c>
      <c r="B68" s="28" t="s">
        <v>142</v>
      </c>
      <c r="C68" s="35"/>
      <c r="D68" s="35"/>
      <c r="E68" s="35"/>
      <c r="F68" s="35">
        <v>1</v>
      </c>
      <c r="G68" s="36"/>
    </row>
    <row r="69" spans="1:7">
      <c r="A69" s="25">
        <v>64</v>
      </c>
      <c r="B69" s="27" t="s">
        <v>143</v>
      </c>
      <c r="C69" s="33"/>
      <c r="D69" s="33"/>
      <c r="E69" s="33"/>
      <c r="F69" s="33">
        <v>1</v>
      </c>
      <c r="G69" s="34"/>
    </row>
    <row r="70" spans="1:7">
      <c r="A70" s="25">
        <v>65</v>
      </c>
      <c r="B70" s="28" t="s">
        <v>144</v>
      </c>
      <c r="C70" s="35">
        <v>1</v>
      </c>
      <c r="D70" s="35"/>
      <c r="E70" s="35"/>
      <c r="F70" s="35"/>
      <c r="G70" s="36"/>
    </row>
    <row r="71" spans="1:7">
      <c r="A71" s="25">
        <v>66</v>
      </c>
      <c r="B71" s="27" t="s">
        <v>145</v>
      </c>
      <c r="C71" s="33">
        <v>1</v>
      </c>
      <c r="D71" s="33"/>
      <c r="E71" s="33"/>
      <c r="F71" s="33"/>
      <c r="G71" s="34"/>
    </row>
    <row r="72" spans="1:7">
      <c r="A72" s="25">
        <v>67</v>
      </c>
      <c r="B72" s="28" t="s">
        <v>146</v>
      </c>
      <c r="C72" s="35"/>
      <c r="D72" s="35"/>
      <c r="E72" s="35"/>
      <c r="F72" s="35"/>
      <c r="G72" s="36">
        <v>1</v>
      </c>
    </row>
    <row r="73" spans="1:7">
      <c r="A73" s="25">
        <v>68</v>
      </c>
      <c r="B73" s="27" t="s">
        <v>147</v>
      </c>
      <c r="C73" s="33"/>
      <c r="D73" s="33">
        <v>1</v>
      </c>
      <c r="E73" s="33"/>
      <c r="F73" s="33"/>
      <c r="G73" s="34"/>
    </row>
    <row r="74" spans="1:7">
      <c r="A74" s="25">
        <v>69</v>
      </c>
      <c r="B74" s="28" t="s">
        <v>148</v>
      </c>
      <c r="C74" s="35">
        <v>1</v>
      </c>
      <c r="D74" s="35"/>
      <c r="E74" s="35"/>
      <c r="F74" s="35"/>
      <c r="G74" s="36"/>
    </row>
    <row r="75" spans="1:7">
      <c r="A75" s="25">
        <v>70</v>
      </c>
      <c r="B75" s="27" t="s">
        <v>149</v>
      </c>
      <c r="C75" s="31">
        <v>1</v>
      </c>
      <c r="D75" s="31"/>
      <c r="E75" s="31"/>
      <c r="F75" s="31"/>
      <c r="G75" s="32"/>
    </row>
    <row r="76" spans="1:7">
      <c r="A76" s="25">
        <v>71</v>
      </c>
      <c r="B76" s="28" t="s">
        <v>150</v>
      </c>
      <c r="C76" s="31"/>
      <c r="D76" s="31"/>
      <c r="E76" s="31"/>
      <c r="F76" s="31"/>
      <c r="G76" s="32">
        <v>1</v>
      </c>
    </row>
    <row r="77" spans="1:7">
      <c r="A77" s="25">
        <v>72</v>
      </c>
      <c r="B77" s="27" t="s">
        <v>151</v>
      </c>
      <c r="C77" s="33"/>
      <c r="D77" s="33"/>
      <c r="E77" s="33"/>
      <c r="F77" s="33">
        <v>1</v>
      </c>
      <c r="G77" s="34"/>
    </row>
    <row r="78" spans="1:7">
      <c r="A78" s="25">
        <v>73</v>
      </c>
      <c r="B78" s="28" t="s">
        <v>152</v>
      </c>
      <c r="C78" s="35">
        <v>1</v>
      </c>
      <c r="D78" s="35"/>
      <c r="E78" s="35"/>
      <c r="F78" s="35"/>
      <c r="G78" s="36"/>
    </row>
    <row r="79" spans="1:7">
      <c r="A79" s="25">
        <v>74</v>
      </c>
      <c r="B79" s="27" t="s">
        <v>153</v>
      </c>
      <c r="C79" s="33"/>
      <c r="D79" s="33">
        <v>1</v>
      </c>
      <c r="E79" s="33"/>
      <c r="F79" s="33"/>
      <c r="G79" s="34"/>
    </row>
    <row r="80" spans="1:7">
      <c r="A80" s="25">
        <v>75</v>
      </c>
      <c r="B80" s="28" t="s">
        <v>154</v>
      </c>
      <c r="C80" s="35"/>
      <c r="D80" s="35">
        <v>1</v>
      </c>
      <c r="E80" s="35"/>
      <c r="F80" s="35"/>
      <c r="G80" s="36"/>
    </row>
    <row r="81" spans="1:7" ht="36">
      <c r="A81" s="25">
        <v>76</v>
      </c>
      <c r="B81" s="27" t="s">
        <v>155</v>
      </c>
      <c r="C81" s="33"/>
      <c r="D81" s="33">
        <v>1</v>
      </c>
      <c r="E81" s="33"/>
      <c r="F81" s="33"/>
      <c r="G81" s="34"/>
    </row>
    <row r="82" spans="1:7">
      <c r="A82" s="25">
        <v>77</v>
      </c>
      <c r="B82" s="28" t="s">
        <v>156</v>
      </c>
      <c r="C82" s="35"/>
      <c r="D82" s="35"/>
      <c r="E82" s="35"/>
      <c r="F82" s="35"/>
      <c r="G82" s="36">
        <v>1</v>
      </c>
    </row>
    <row r="83" spans="1:7">
      <c r="A83" s="25">
        <v>78</v>
      </c>
      <c r="B83" s="29" t="s">
        <v>157</v>
      </c>
      <c r="C83" s="33"/>
      <c r="D83" s="33"/>
      <c r="E83" s="33"/>
      <c r="F83" s="33"/>
      <c r="G83" s="34">
        <v>1</v>
      </c>
    </row>
    <row r="84" spans="1:7">
      <c r="A84" s="25">
        <v>79</v>
      </c>
      <c r="B84" s="28" t="s">
        <v>158</v>
      </c>
      <c r="C84" s="35"/>
      <c r="D84" s="35"/>
      <c r="E84" s="35"/>
      <c r="F84" s="35">
        <v>1</v>
      </c>
      <c r="G84" s="36"/>
    </row>
    <row r="85" spans="1:7" ht="36">
      <c r="A85" s="25">
        <v>80</v>
      </c>
      <c r="B85" s="27" t="s">
        <v>159</v>
      </c>
      <c r="C85" s="31"/>
      <c r="D85" s="31"/>
      <c r="E85" s="31"/>
      <c r="F85" s="31">
        <v>1</v>
      </c>
      <c r="G85" s="32"/>
    </row>
    <row r="86" spans="1:7">
      <c r="A86" s="25">
        <v>81</v>
      </c>
      <c r="B86" s="28" t="s">
        <v>160</v>
      </c>
      <c r="C86" s="31"/>
      <c r="D86" s="31"/>
      <c r="E86" s="31"/>
      <c r="F86" s="31"/>
      <c r="G86" s="32">
        <v>1</v>
      </c>
    </row>
    <row r="87" spans="1:7">
      <c r="A87" s="25">
        <v>82</v>
      </c>
      <c r="B87" s="27" t="s">
        <v>161</v>
      </c>
      <c r="C87" s="33"/>
      <c r="D87" s="33"/>
      <c r="E87" s="33"/>
      <c r="F87" s="33">
        <v>1</v>
      </c>
      <c r="G87" s="34"/>
    </row>
    <row r="88" spans="1:7">
      <c r="A88" s="25">
        <v>83</v>
      </c>
      <c r="B88" s="28" t="s">
        <v>162</v>
      </c>
      <c r="C88" s="35">
        <v>1</v>
      </c>
      <c r="D88" s="35"/>
      <c r="E88" s="35"/>
      <c r="F88" s="35"/>
      <c r="G88" s="36"/>
    </row>
    <row r="89" spans="1:7" ht="36">
      <c r="A89" s="25">
        <v>84</v>
      </c>
      <c r="B89" s="27" t="s">
        <v>163</v>
      </c>
      <c r="C89" s="33"/>
      <c r="D89" s="33"/>
      <c r="E89" s="33"/>
      <c r="F89" s="33"/>
      <c r="G89" s="34">
        <v>1</v>
      </c>
    </row>
    <row r="90" spans="1:7" ht="36">
      <c r="A90" s="25">
        <v>85</v>
      </c>
      <c r="B90" s="28" t="s">
        <v>164</v>
      </c>
      <c r="C90" s="35"/>
      <c r="D90" s="35">
        <v>1</v>
      </c>
      <c r="E90" s="35"/>
      <c r="F90" s="35"/>
      <c r="G90" s="36"/>
    </row>
    <row r="91" spans="1:7">
      <c r="A91" s="25">
        <v>86</v>
      </c>
      <c r="B91" s="27" t="s">
        <v>165</v>
      </c>
      <c r="C91" s="33"/>
      <c r="D91" s="33"/>
      <c r="E91" s="33"/>
      <c r="F91" s="33"/>
      <c r="G91" s="34">
        <v>1</v>
      </c>
    </row>
    <row r="92" spans="1:7">
      <c r="A92" s="25">
        <v>87</v>
      </c>
      <c r="B92" s="28" t="s">
        <v>166</v>
      </c>
      <c r="C92" s="35"/>
      <c r="D92" s="35"/>
      <c r="E92" s="35"/>
      <c r="F92" s="35"/>
      <c r="G92" s="36">
        <v>1</v>
      </c>
    </row>
    <row r="93" spans="1:7">
      <c r="A93" s="25">
        <v>88</v>
      </c>
      <c r="B93" s="27" t="s">
        <v>167</v>
      </c>
      <c r="C93" s="33">
        <v>1</v>
      </c>
      <c r="D93" s="33"/>
      <c r="E93" s="33"/>
      <c r="F93" s="33"/>
      <c r="G93" s="34"/>
    </row>
    <row r="94" spans="1:7">
      <c r="A94" s="25">
        <v>89</v>
      </c>
      <c r="B94" s="28" t="s">
        <v>168</v>
      </c>
      <c r="C94" s="35">
        <v>1</v>
      </c>
      <c r="D94" s="35"/>
      <c r="E94" s="35"/>
      <c r="F94" s="35"/>
      <c r="G94" s="36"/>
    </row>
    <row r="95" spans="1:7" ht="18.75" thickBot="1">
      <c r="A95" s="25">
        <v>90</v>
      </c>
      <c r="B95" s="30" t="s">
        <v>169</v>
      </c>
      <c r="C95" s="31"/>
      <c r="D95" s="31"/>
      <c r="E95" s="31">
        <v>1</v>
      </c>
      <c r="F95" s="31"/>
      <c r="G95" s="32"/>
    </row>
  </sheetData>
  <sheetProtection password="EA45" sheet="1" objects="1" scenarios="1"/>
  <mergeCells count="4">
    <mergeCell ref="A1:G1"/>
    <mergeCell ref="A2:G2"/>
    <mergeCell ref="A3:G3"/>
    <mergeCell ref="A4:G4"/>
  </mergeCells>
  <pageMargins left="0.7" right="0.7" top="0.75" bottom="0.75" header="0.3" footer="0.3"/>
  <pageSetup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4"/>
  <sheetViews>
    <sheetView zoomScale="85" zoomScaleNormal="85" workbookViewId="0">
      <selection activeCell="I3" sqref="I3"/>
    </sheetView>
  </sheetViews>
  <sheetFormatPr defaultColWidth="8.875" defaultRowHeight="14.25"/>
  <cols>
    <col min="1" max="1" width="8.875" style="197" customWidth="1"/>
    <col min="2" max="2" width="8.25" style="197" customWidth="1"/>
    <col min="3" max="6" width="8.875" style="197" customWidth="1"/>
    <col min="7" max="7" width="9" style="195" customWidth="1"/>
    <col min="8" max="10" width="8.875" style="197" customWidth="1"/>
    <col min="11" max="11" width="18.25" style="197" customWidth="1"/>
    <col min="12" max="12" width="18.75" style="197" customWidth="1"/>
    <col min="13" max="13" width="8" style="197" customWidth="1"/>
    <col min="14" max="14" width="10.25" style="197" customWidth="1"/>
    <col min="15" max="15" width="10.375" style="197" customWidth="1"/>
    <col min="16" max="16" width="12.625" style="197" customWidth="1"/>
    <col min="17" max="17" width="18.75" style="197" customWidth="1"/>
    <col min="18" max="18" width="2.625" style="197" customWidth="1"/>
    <col min="19" max="19" width="8.875" style="197" customWidth="1"/>
    <col min="20" max="20" width="4.125" style="197" customWidth="1"/>
    <col min="21" max="21" width="1.375" style="197" customWidth="1"/>
    <col min="22" max="22" width="8.875" style="197" customWidth="1"/>
    <col min="23" max="23" width="11.375" style="197" customWidth="1"/>
    <col min="24" max="29" width="8.875" style="197" customWidth="1"/>
    <col min="30" max="30" width="15.625" style="197" bestFit="1" customWidth="1"/>
    <col min="31" max="31" width="9.375" style="197" bestFit="1" customWidth="1"/>
    <col min="32" max="32" width="8.875" style="197"/>
    <col min="33" max="33" width="15" style="197" bestFit="1" customWidth="1"/>
    <col min="34" max="16384" width="8.875" style="197"/>
  </cols>
  <sheetData>
    <row r="1" spans="1:35">
      <c r="A1" s="195" t="s">
        <v>170</v>
      </c>
      <c r="B1" s="196">
        <v>1</v>
      </c>
      <c r="C1" s="196">
        <v>2</v>
      </c>
      <c r="D1" s="196">
        <v>3</v>
      </c>
      <c r="E1" s="196">
        <v>4</v>
      </c>
      <c r="F1" s="196">
        <v>5</v>
      </c>
    </row>
    <row r="2" spans="1:35" ht="15" thickBot="1">
      <c r="A2" s="195" t="s">
        <v>171</v>
      </c>
      <c r="B2" s="196">
        <v>5</v>
      </c>
      <c r="C2" s="196">
        <v>4</v>
      </c>
      <c r="D2" s="196">
        <v>3</v>
      </c>
      <c r="E2" s="196">
        <v>2</v>
      </c>
      <c r="F2" s="196">
        <v>1</v>
      </c>
    </row>
    <row r="3" spans="1:35" ht="15.75" thickBot="1">
      <c r="A3" s="198" t="s">
        <v>73</v>
      </c>
      <c r="B3" s="199" t="s">
        <v>75</v>
      </c>
      <c r="C3" s="199" t="s">
        <v>76</v>
      </c>
      <c r="D3" s="199" t="s">
        <v>77</v>
      </c>
      <c r="E3" s="199" t="s">
        <v>78</v>
      </c>
      <c r="F3" s="199" t="s">
        <v>79</v>
      </c>
      <c r="G3" s="198" t="s">
        <v>172</v>
      </c>
      <c r="H3" s="200" t="s">
        <v>173</v>
      </c>
      <c r="I3" s="201"/>
    </row>
    <row r="4" spans="1:35" ht="16.5" thickBot="1">
      <c r="A4" s="202">
        <v>1</v>
      </c>
      <c r="B4" s="203">
        <f>'E.Q Test'!C6</f>
        <v>1</v>
      </c>
      <c r="C4" s="203">
        <f>'E.Q Test'!D6</f>
        <v>0</v>
      </c>
      <c r="D4" s="203">
        <f>'E.Q Test'!E6</f>
        <v>0</v>
      </c>
      <c r="E4" s="203">
        <f>'E.Q Test'!F6</f>
        <v>0</v>
      </c>
      <c r="F4" s="203">
        <f>'E.Q Test'!G6</f>
        <v>0</v>
      </c>
      <c r="G4" s="203" t="s">
        <v>171</v>
      </c>
      <c r="H4" s="204">
        <f>SUMPRODUCT(B2:F2,B4:F4)</f>
        <v>5</v>
      </c>
      <c r="I4" s="196"/>
      <c r="K4" s="205" t="s">
        <v>215</v>
      </c>
      <c r="L4" s="205" t="s">
        <v>74</v>
      </c>
      <c r="M4" s="206" t="s">
        <v>174</v>
      </c>
      <c r="N4" s="206" t="s">
        <v>175</v>
      </c>
      <c r="O4" s="207" t="s">
        <v>176</v>
      </c>
      <c r="P4" s="207" t="s">
        <v>177</v>
      </c>
      <c r="Q4" s="208" t="s">
        <v>214</v>
      </c>
      <c r="W4" s="205" t="s">
        <v>215</v>
      </c>
      <c r="X4" s="206" t="s">
        <v>175</v>
      </c>
      <c r="Z4" s="197" t="s">
        <v>898</v>
      </c>
      <c r="AA4" s="197" t="s">
        <v>899</v>
      </c>
      <c r="AB4" s="197" t="s">
        <v>897</v>
      </c>
      <c r="AC4" s="197" t="s">
        <v>896</v>
      </c>
    </row>
    <row r="5" spans="1:35" ht="16.5" thickBot="1">
      <c r="A5" s="209">
        <v>2</v>
      </c>
      <c r="B5" s="203">
        <f>'E.Q Test'!C7</f>
        <v>0</v>
      </c>
      <c r="C5" s="203">
        <f>'E.Q Test'!D7</f>
        <v>0</v>
      </c>
      <c r="D5" s="203">
        <f>'E.Q Test'!E7</f>
        <v>0</v>
      </c>
      <c r="E5" s="203">
        <f>'E.Q Test'!F7</f>
        <v>1</v>
      </c>
      <c r="F5" s="203">
        <f>'E.Q Test'!G7</f>
        <v>0</v>
      </c>
      <c r="G5" s="203" t="s">
        <v>170</v>
      </c>
      <c r="H5" s="204">
        <f>SUMPRODUCT(B1:F1,B5:F5)</f>
        <v>4</v>
      </c>
      <c r="I5" s="210"/>
      <c r="J5" s="202">
        <v>1</v>
      </c>
      <c r="K5" s="211" t="s">
        <v>723</v>
      </c>
      <c r="L5" s="212" t="s">
        <v>179</v>
      </c>
      <c r="M5" s="212">
        <v>1</v>
      </c>
      <c r="N5" s="213">
        <f>IF((SUM(H4,H19,H34,H49,H64,H79))=0,"",SUM(H4,H19,H34,H49,H64,H79))</f>
        <v>25</v>
      </c>
      <c r="O5" s="214">
        <v>30</v>
      </c>
      <c r="P5" s="215">
        <f>IF(N5="","",O5-N5)</f>
        <v>5</v>
      </c>
      <c r="Q5" s="216" t="str">
        <f>IF(N5="","",IF(ISERROR(INDEX(S:T,MATCH(N5,T:T,FALSE),2)),"",K5))</f>
        <v/>
      </c>
      <c r="S5" s="205" t="s">
        <v>210</v>
      </c>
      <c r="T5" s="197">
        <f>IF((SUM(N5:N19))=0,"",LARGE(N5:N19,1))</f>
        <v>29</v>
      </c>
      <c r="V5" s="202">
        <v>1</v>
      </c>
      <c r="W5" s="210" t="s">
        <v>178</v>
      </c>
      <c r="X5" s="197">
        <f>N5</f>
        <v>25</v>
      </c>
      <c r="Z5" s="197" t="str">
        <f>IF(N5=(LARGE($N$5:$N$19,1)),1,+IF(N5=(LARGE(N5:N19,2)),2,""))</f>
        <v/>
      </c>
      <c r="AA5" s="217" t="str">
        <f>IF(AND(Z5=1,(COUNTIF($Z$5:$Z$19,1))=1),"",+IF(AND(Z5=1,(COUNTIF($Z$5:$Z$19,1))&gt;1),Z5+1,+IF(Z5=2,Z5,"")))</f>
        <v/>
      </c>
      <c r="AB5" s="197" t="str">
        <f t="shared" ref="AB5:AB19" si="0">IF(N5=(SMALL($N$5:$N$19,1)),1,+IF(N5=(SMALL($N$5:$N$19,2)),2,""))</f>
        <v/>
      </c>
      <c r="AC5" s="217" t="str">
        <f>IF(AND(AB5=1,(COUNTIF($AB$5:$AB$19,1))=1),"",+IF(AND(AB5=1,(COUNTIF($AB$5:$AB$19,1))&gt;1),AB5+1,+IF(AB5=2,AB5,"")))</f>
        <v/>
      </c>
      <c r="AD5" s="217" t="str">
        <f>IF(OR(Z5=1,Z5=2,AB5=1,AB5=2),K5,"")</f>
        <v/>
      </c>
      <c r="AE5" s="217" t="str">
        <f>IF(OR(Z5=1,Z5=2,AB5=1,AB5=2),W5,"")</f>
        <v/>
      </c>
      <c r="AF5" s="197" t="s">
        <v>210</v>
      </c>
      <c r="AG5" s="197" t="str">
        <f>INDEX(Z:AE,+MATCH(1,Z:Z,0),5)</f>
        <v>Optimism</v>
      </c>
      <c r="AH5" s="197" t="str">
        <f>INDEX(Z:AE,+MATCH(1,Z:Z,0),6)</f>
        <v>خوشبینی</v>
      </c>
      <c r="AI5" s="197">
        <f>INDEX(K:P,+MATCH(AG5,K:K,FALSE),4)</f>
        <v>29</v>
      </c>
    </row>
    <row r="6" spans="1:35" ht="16.5" thickBot="1">
      <c r="A6" s="218">
        <v>3</v>
      </c>
      <c r="B6" s="203">
        <f>'E.Q Test'!C8</f>
        <v>0</v>
      </c>
      <c r="C6" s="203">
        <f>'E.Q Test'!D8</f>
        <v>1</v>
      </c>
      <c r="D6" s="203">
        <f>'E.Q Test'!E8</f>
        <v>0</v>
      </c>
      <c r="E6" s="203">
        <f>'E.Q Test'!F8</f>
        <v>0</v>
      </c>
      <c r="F6" s="203">
        <f>'E.Q Test'!G8</f>
        <v>0</v>
      </c>
      <c r="G6" s="203" t="s">
        <v>171</v>
      </c>
      <c r="H6" s="204">
        <f>SUMPRODUCT(B2:F2,B6:F6)</f>
        <v>4</v>
      </c>
      <c r="I6" s="210"/>
      <c r="J6" s="209">
        <v>2</v>
      </c>
      <c r="K6" s="211" t="s">
        <v>724</v>
      </c>
      <c r="L6" s="219" t="s">
        <v>181</v>
      </c>
      <c r="M6" s="219">
        <v>1</v>
      </c>
      <c r="N6" s="219">
        <f>IF((SUM(H5,H20,H35,H50,H65,H80))=0,"",SUM(H5,H20,H35,H50,H65,H80))</f>
        <v>26</v>
      </c>
      <c r="O6" s="220">
        <v>30</v>
      </c>
      <c r="P6" s="215">
        <f t="shared" ref="P6:P19" si="1">IF(N6="","",O6-N6)</f>
        <v>4</v>
      </c>
      <c r="Q6" s="216" t="str">
        <f>IF(N6="","",IF(ISERROR(INDEX(S:T,MATCH(N6,T:T,FALSE),2)),"",K6))</f>
        <v/>
      </c>
      <c r="S6" s="205" t="s">
        <v>211</v>
      </c>
      <c r="T6" s="197">
        <f>IF((SUM(N5:N19))=0,"",LARGE(N5:N19,2))</f>
        <v>29</v>
      </c>
      <c r="V6" s="209">
        <v>2</v>
      </c>
      <c r="W6" s="210" t="s">
        <v>180</v>
      </c>
      <c r="X6" s="197">
        <f>N6</f>
        <v>26</v>
      </c>
      <c r="Z6" s="197" t="str">
        <f>IF(N6=(LARGE($N$5:$N$19,1)),1,+IF(N6=(LARGE(N5:N19,2)),2,""))</f>
        <v/>
      </c>
      <c r="AA6" s="217" t="str">
        <f>IF(AND(Z6=1,(COUNTIF($Z$5:$Z$19,1))=1),"",+IF(AND(Z6=1,(COUNTIF($Z$5:$Z$19,1))&gt;1),Z6+1,+IF(Z6=2,Z6,"")))</f>
        <v/>
      </c>
      <c r="AB6" s="197" t="str">
        <f t="shared" si="0"/>
        <v/>
      </c>
      <c r="AC6" s="217" t="str">
        <f t="shared" ref="AC6:AC19" si="2">IF(AND(AB6=1,(COUNTIF($AB$5:$AB$19,1))=1),"",+IF(AND(AB6=1,(COUNTIF($AB$5:$AB$19,1))&gt;1),AB6+1,+IF(AB6=2,AB6,"")))</f>
        <v/>
      </c>
      <c r="AD6" s="217" t="str">
        <f t="shared" ref="AD6:AD19" si="3">IF(OR(Z6=1,Z6=2,AB6=1,AB6=2),K6,"")</f>
        <v/>
      </c>
      <c r="AE6" s="217" t="str">
        <f t="shared" ref="AE6:AE19" si="4">IF(OR(Z6=1,Z6=2,AB6=1,AB6=2),W6,"")</f>
        <v/>
      </c>
      <c r="AF6" s="197" t="s">
        <v>211</v>
      </c>
      <c r="AG6" s="197" t="str">
        <f>INDEX(Z:AE,+MATCH(2,AA:AA,1),5)</f>
        <v>Social Responsibility</v>
      </c>
      <c r="AH6" s="197" t="str">
        <f>INDEX(Z:AE,+MATCH(2,AA:AA,1),6)</f>
        <v>مسئولیت پذیری</v>
      </c>
      <c r="AI6" s="197">
        <f>INDEX(K:P,+MATCH(AG6,K:K,FALSE),4)</f>
        <v>29</v>
      </c>
    </row>
    <row r="7" spans="1:35" ht="16.5" thickBot="1">
      <c r="A7" s="221">
        <v>4</v>
      </c>
      <c r="B7" s="203">
        <f>'E.Q Test'!C9</f>
        <v>1</v>
      </c>
      <c r="C7" s="203">
        <f>'E.Q Test'!D9</f>
        <v>0</v>
      </c>
      <c r="D7" s="203">
        <f>'E.Q Test'!E9</f>
        <v>0</v>
      </c>
      <c r="E7" s="203">
        <f>'E.Q Test'!F9</f>
        <v>0</v>
      </c>
      <c r="F7" s="203">
        <f>'E.Q Test'!G9</f>
        <v>0</v>
      </c>
      <c r="G7" s="203" t="s">
        <v>171</v>
      </c>
      <c r="H7" s="204">
        <f>SUMPRODUCT(B2:F2,B7:F7)</f>
        <v>5</v>
      </c>
      <c r="I7" s="210"/>
      <c r="J7" s="218">
        <v>3</v>
      </c>
      <c r="K7" s="211" t="s">
        <v>725</v>
      </c>
      <c r="L7" s="219" t="s">
        <v>183</v>
      </c>
      <c r="M7" s="219">
        <v>1</v>
      </c>
      <c r="N7" s="219">
        <f t="shared" ref="N7:N19" si="5">IF((SUM(H6,H21,H36,H51,H66,H81))=0,"",SUM(H6,H21,H36,H51,H66,H81))</f>
        <v>25</v>
      </c>
      <c r="O7" s="220">
        <v>30</v>
      </c>
      <c r="P7" s="215">
        <f t="shared" si="1"/>
        <v>5</v>
      </c>
      <c r="Q7" s="216" t="str">
        <f t="shared" ref="Q7" si="6">IF(N7="","",IF(ISERROR(INDEX(S:T,MATCH(N7,T:T,FALSE),2)),"",K7))</f>
        <v/>
      </c>
      <c r="S7" s="205" t="s">
        <v>213</v>
      </c>
      <c r="T7" s="197">
        <f>IF((SUM(N5:N19))=0,"",SMALL(N5:N19,2))</f>
        <v>24</v>
      </c>
      <c r="V7" s="218">
        <v>3</v>
      </c>
      <c r="W7" s="210" t="s">
        <v>182</v>
      </c>
      <c r="X7" s="197">
        <f>N7</f>
        <v>25</v>
      </c>
      <c r="Z7" s="197" t="str">
        <f>IF(N7=(LARGE($N$5:$N$19,1)),1,+IF(N7=(LARGE(N5:N19,2)),2,""))</f>
        <v/>
      </c>
      <c r="AA7" s="217" t="str">
        <f t="shared" ref="AA7:AA19" si="7">IF(AND(Z7=1,(COUNTIF($Z$5:$Z$19,1))=1),"",+IF(AND(Z7=1,(COUNTIF($Z$5:$Z$19,1))&gt;1),Z7+1,+IF(Z7=2,Z7,"")))</f>
        <v/>
      </c>
      <c r="AB7" s="197" t="str">
        <f t="shared" si="0"/>
        <v/>
      </c>
      <c r="AC7" s="217" t="str">
        <f t="shared" si="2"/>
        <v/>
      </c>
      <c r="AD7" s="217" t="str">
        <f t="shared" si="3"/>
        <v/>
      </c>
      <c r="AE7" s="217" t="str">
        <f t="shared" si="4"/>
        <v/>
      </c>
      <c r="AF7" s="197" t="s">
        <v>896</v>
      </c>
      <c r="AG7" s="197" t="str">
        <f>INDEX(Z:AE,+MATCH(2,AC:AC,1),5)</f>
        <v>Stress Tolerance</v>
      </c>
      <c r="AH7" s="197" t="str">
        <f>INDEX(Z:AE,+MATCH(2,AC:AC,1),6)</f>
        <v>تحمل فشار</v>
      </c>
      <c r="AI7" s="197">
        <f t="shared" ref="AI7:AI8" si="8">INDEX(K:P,+MATCH(AG7,K:K,FALSE),4)</f>
        <v>24</v>
      </c>
    </row>
    <row r="8" spans="1:35" ht="16.5" thickBot="1">
      <c r="A8" s="222">
        <v>5</v>
      </c>
      <c r="B8" s="203">
        <f>'E.Q Test'!C10</f>
        <v>0</v>
      </c>
      <c r="C8" s="203">
        <f>'E.Q Test'!D10</f>
        <v>1</v>
      </c>
      <c r="D8" s="203">
        <f>'E.Q Test'!E10</f>
        <v>0</v>
      </c>
      <c r="E8" s="203">
        <f>'E.Q Test'!F10</f>
        <v>0</v>
      </c>
      <c r="F8" s="203">
        <f>'E.Q Test'!G10</f>
        <v>0</v>
      </c>
      <c r="G8" s="203" t="s">
        <v>171</v>
      </c>
      <c r="H8" s="204">
        <f>SUMPRODUCT(B2:F2,B8:F8)</f>
        <v>4</v>
      </c>
      <c r="I8" s="210"/>
      <c r="J8" s="221">
        <v>4</v>
      </c>
      <c r="K8" s="211" t="s">
        <v>726</v>
      </c>
      <c r="L8" s="219" t="s">
        <v>185</v>
      </c>
      <c r="M8" s="219">
        <v>1</v>
      </c>
      <c r="N8" s="219">
        <f t="shared" si="5"/>
        <v>24</v>
      </c>
      <c r="O8" s="220">
        <v>30</v>
      </c>
      <c r="P8" s="215">
        <f t="shared" si="1"/>
        <v>6</v>
      </c>
      <c r="Q8" s="216" t="str">
        <f t="shared" ref="Q8:Q19" si="9">IF(N8="","",IF(ISERROR(INDEX(S:T,MATCH(N8,T:T,FALSE),2)),"",K8))</f>
        <v>Stress Tolerance</v>
      </c>
      <c r="S8" s="205" t="s">
        <v>212</v>
      </c>
      <c r="T8" s="197">
        <f>IF((SUM(N5:N19))=0,"",SMALL(N5:N19,1))</f>
        <v>18</v>
      </c>
      <c r="V8" s="221">
        <v>4</v>
      </c>
      <c r="W8" s="210" t="s">
        <v>184</v>
      </c>
      <c r="X8" s="197">
        <f t="shared" ref="X8:X19" si="10">N8</f>
        <v>24</v>
      </c>
      <c r="Z8" s="197" t="str">
        <f>IF(N8=(LARGE($N$5:$N$19,1)),1,+IF(N8=(LARGE(N5:N19,2)),2,""))</f>
        <v/>
      </c>
      <c r="AA8" s="217" t="str">
        <f t="shared" si="7"/>
        <v/>
      </c>
      <c r="AB8" s="197">
        <f t="shared" si="0"/>
        <v>2</v>
      </c>
      <c r="AC8" s="217">
        <f t="shared" si="2"/>
        <v>2</v>
      </c>
      <c r="AD8" s="217" t="str">
        <f t="shared" si="3"/>
        <v>Stress Tolerance</v>
      </c>
      <c r="AE8" s="217" t="str">
        <f t="shared" si="4"/>
        <v>تحمل فشار</v>
      </c>
      <c r="AF8" s="197" t="s">
        <v>897</v>
      </c>
      <c r="AG8" s="197" t="str">
        <f>INDEX(Z:AE,+MATCH(1,AB:AB,0),5)</f>
        <v>Selfe Experes</v>
      </c>
      <c r="AH8" s="197" t="str">
        <f>INDEX(Z:AE,+MATCH(1,AB:AB,0),6)</f>
        <v>خود ابرازگری</v>
      </c>
      <c r="AI8" s="197">
        <f t="shared" si="8"/>
        <v>18</v>
      </c>
    </row>
    <row r="9" spans="1:35" ht="16.5" thickBot="1">
      <c r="A9" s="223">
        <v>6</v>
      </c>
      <c r="B9" s="203">
        <f>'E.Q Test'!C11</f>
        <v>1</v>
      </c>
      <c r="C9" s="203">
        <f>'E.Q Test'!D11</f>
        <v>0</v>
      </c>
      <c r="D9" s="203">
        <f>'E.Q Test'!E11</f>
        <v>0</v>
      </c>
      <c r="E9" s="203">
        <f>'E.Q Test'!F11</f>
        <v>0</v>
      </c>
      <c r="F9" s="203">
        <f>'E.Q Test'!G11</f>
        <v>0</v>
      </c>
      <c r="G9" s="203" t="s">
        <v>171</v>
      </c>
      <c r="H9" s="204">
        <f>SUMPRODUCT(B2:F2,B9:F9)</f>
        <v>5</v>
      </c>
      <c r="I9" s="210"/>
      <c r="J9" s="222">
        <v>5</v>
      </c>
      <c r="K9" s="211" t="s">
        <v>727</v>
      </c>
      <c r="L9" s="219" t="s">
        <v>187</v>
      </c>
      <c r="M9" s="219">
        <v>1</v>
      </c>
      <c r="N9" s="219">
        <f t="shared" si="5"/>
        <v>28</v>
      </c>
      <c r="O9" s="220">
        <v>30</v>
      </c>
      <c r="P9" s="215">
        <f t="shared" si="1"/>
        <v>2</v>
      </c>
      <c r="Q9" s="216" t="str">
        <f t="shared" si="9"/>
        <v/>
      </c>
      <c r="V9" s="222">
        <v>5</v>
      </c>
      <c r="W9" s="210" t="s">
        <v>186</v>
      </c>
      <c r="X9" s="197">
        <f t="shared" si="10"/>
        <v>28</v>
      </c>
      <c r="Z9" s="197" t="str">
        <f>IF(N9=(LARGE($N$5:$N$19,1)),1,+IF(N9=(LARGE(N5:N19,2)),2,""))</f>
        <v/>
      </c>
      <c r="AA9" s="217" t="str">
        <f t="shared" si="7"/>
        <v/>
      </c>
      <c r="AB9" s="197" t="str">
        <f t="shared" si="0"/>
        <v/>
      </c>
      <c r="AC9" s="217" t="str">
        <f t="shared" si="2"/>
        <v/>
      </c>
      <c r="AD9" s="217" t="str">
        <f t="shared" si="3"/>
        <v/>
      </c>
      <c r="AE9" s="217" t="str">
        <f t="shared" si="4"/>
        <v/>
      </c>
    </row>
    <row r="10" spans="1:35" ht="16.5" thickBot="1">
      <c r="A10" s="224">
        <v>7</v>
      </c>
      <c r="B10" s="203">
        <f>'E.Q Test'!C12</f>
        <v>0</v>
      </c>
      <c r="C10" s="203">
        <f>'E.Q Test'!D12</f>
        <v>1</v>
      </c>
      <c r="D10" s="203">
        <f>'E.Q Test'!E12</f>
        <v>0</v>
      </c>
      <c r="E10" s="203">
        <f>'E.Q Test'!F12</f>
        <v>0</v>
      </c>
      <c r="F10" s="203">
        <f>'E.Q Test'!G12</f>
        <v>0</v>
      </c>
      <c r="G10" s="203" t="s">
        <v>171</v>
      </c>
      <c r="H10" s="204">
        <f>SUMPRODUCT(B2:F2,B10:F10)</f>
        <v>4</v>
      </c>
      <c r="I10" s="210"/>
      <c r="J10" s="223">
        <v>6</v>
      </c>
      <c r="K10" s="211" t="s">
        <v>728</v>
      </c>
      <c r="L10" s="219" t="s">
        <v>189</v>
      </c>
      <c r="M10" s="219">
        <v>1</v>
      </c>
      <c r="N10" s="219">
        <f t="shared" si="5"/>
        <v>27</v>
      </c>
      <c r="O10" s="220">
        <v>30</v>
      </c>
      <c r="P10" s="215">
        <f t="shared" si="1"/>
        <v>3</v>
      </c>
      <c r="Q10" s="216" t="str">
        <f t="shared" si="9"/>
        <v/>
      </c>
      <c r="V10" s="223">
        <v>6</v>
      </c>
      <c r="W10" s="210" t="s">
        <v>188</v>
      </c>
      <c r="X10" s="197">
        <f t="shared" si="10"/>
        <v>27</v>
      </c>
      <c r="Z10" s="197" t="str">
        <f>IF(N10=(LARGE($N$5:$N$19,1)),1,+IF(N10=(LARGE(N5:N19,2)),2,""))</f>
        <v/>
      </c>
      <c r="AA10" s="217" t="str">
        <f t="shared" si="7"/>
        <v/>
      </c>
      <c r="AB10" s="197" t="str">
        <f t="shared" si="0"/>
        <v/>
      </c>
      <c r="AC10" s="217" t="str">
        <f t="shared" si="2"/>
        <v/>
      </c>
      <c r="AD10" s="217" t="str">
        <f t="shared" si="3"/>
        <v/>
      </c>
      <c r="AE10" s="217" t="str">
        <f t="shared" si="4"/>
        <v/>
      </c>
    </row>
    <row r="11" spans="1:35" ht="16.5" thickBot="1">
      <c r="A11" s="225">
        <v>8</v>
      </c>
      <c r="B11" s="203">
        <f>'E.Q Test'!C13</f>
        <v>0</v>
      </c>
      <c r="C11" s="203">
        <f>'E.Q Test'!D13</f>
        <v>1</v>
      </c>
      <c r="D11" s="203">
        <f>'E.Q Test'!E13</f>
        <v>0</v>
      </c>
      <c r="E11" s="203">
        <f>'E.Q Test'!F13</f>
        <v>0</v>
      </c>
      <c r="F11" s="203">
        <f>'E.Q Test'!G13</f>
        <v>0</v>
      </c>
      <c r="G11" s="203" t="s">
        <v>171</v>
      </c>
      <c r="H11" s="204">
        <f>SUMPRODUCT(B2:F2,B11:F11)</f>
        <v>4</v>
      </c>
      <c r="I11" s="210"/>
      <c r="J11" s="224">
        <v>7</v>
      </c>
      <c r="K11" s="211" t="s">
        <v>729</v>
      </c>
      <c r="L11" s="219" t="s">
        <v>191</v>
      </c>
      <c r="M11" s="219">
        <v>1</v>
      </c>
      <c r="N11" s="219">
        <f t="shared" si="5"/>
        <v>26</v>
      </c>
      <c r="O11" s="220">
        <v>30</v>
      </c>
      <c r="P11" s="215">
        <f t="shared" si="1"/>
        <v>4</v>
      </c>
      <c r="Q11" s="216" t="str">
        <f t="shared" si="9"/>
        <v/>
      </c>
      <c r="V11" s="224">
        <v>7</v>
      </c>
      <c r="W11" s="210" t="s">
        <v>190</v>
      </c>
      <c r="X11" s="197">
        <f t="shared" si="10"/>
        <v>26</v>
      </c>
      <c r="Z11" s="197" t="str">
        <f>IF(N11=(LARGE($N$5:$N$19,1)),1,+IF(N11=(LARGE(N11:N25,2)),2,""))</f>
        <v/>
      </c>
      <c r="AA11" s="217" t="str">
        <f t="shared" si="7"/>
        <v/>
      </c>
      <c r="AB11" s="197" t="str">
        <f t="shared" si="0"/>
        <v/>
      </c>
      <c r="AC11" s="217" t="str">
        <f t="shared" si="2"/>
        <v/>
      </c>
      <c r="AD11" s="217" t="str">
        <f t="shared" si="3"/>
        <v/>
      </c>
      <c r="AE11" s="217" t="str">
        <f t="shared" si="4"/>
        <v/>
      </c>
    </row>
    <row r="12" spans="1:35" ht="16.5" thickBot="1">
      <c r="A12" s="226">
        <v>9</v>
      </c>
      <c r="B12" s="203">
        <f>'E.Q Test'!C14</f>
        <v>1</v>
      </c>
      <c r="C12" s="203">
        <f>'E.Q Test'!D14</f>
        <v>0</v>
      </c>
      <c r="D12" s="203">
        <f>'E.Q Test'!E14</f>
        <v>0</v>
      </c>
      <c r="E12" s="203">
        <f>'E.Q Test'!F14</f>
        <v>0</v>
      </c>
      <c r="F12" s="203">
        <f>'E.Q Test'!G14</f>
        <v>0</v>
      </c>
      <c r="G12" s="203" t="s">
        <v>171</v>
      </c>
      <c r="H12" s="204">
        <f>SUMPRODUCT(B2:F2,B12:F12)</f>
        <v>5</v>
      </c>
      <c r="I12" s="210"/>
      <c r="J12" s="225">
        <v>8</v>
      </c>
      <c r="K12" s="211" t="s">
        <v>730</v>
      </c>
      <c r="L12" s="219" t="s">
        <v>193</v>
      </c>
      <c r="M12" s="219">
        <v>1</v>
      </c>
      <c r="N12" s="219">
        <f t="shared" si="5"/>
        <v>28</v>
      </c>
      <c r="O12" s="220">
        <v>30</v>
      </c>
      <c r="P12" s="215">
        <f t="shared" si="1"/>
        <v>2</v>
      </c>
      <c r="Q12" s="216" t="str">
        <f t="shared" si="9"/>
        <v/>
      </c>
      <c r="V12" s="225">
        <v>8</v>
      </c>
      <c r="W12" s="210" t="s">
        <v>192</v>
      </c>
      <c r="X12" s="197">
        <f t="shared" si="10"/>
        <v>28</v>
      </c>
      <c r="Z12" s="197" t="str">
        <f>IF(N12=(LARGE($N$5:$N$19,1)),1,+IF(N12=(LARGE(N5:N19,2)),2,""))</f>
        <v/>
      </c>
      <c r="AA12" s="217" t="str">
        <f t="shared" si="7"/>
        <v/>
      </c>
      <c r="AB12" s="197" t="str">
        <f t="shared" si="0"/>
        <v/>
      </c>
      <c r="AC12" s="217" t="str">
        <f t="shared" si="2"/>
        <v/>
      </c>
      <c r="AD12" s="217" t="str">
        <f t="shared" si="3"/>
        <v/>
      </c>
      <c r="AE12" s="217" t="str">
        <f t="shared" si="4"/>
        <v/>
      </c>
    </row>
    <row r="13" spans="1:35" ht="16.5" thickBot="1">
      <c r="A13" s="227">
        <v>10</v>
      </c>
      <c r="B13" s="203">
        <f>'E.Q Test'!C15</f>
        <v>0</v>
      </c>
      <c r="C13" s="203">
        <f>'E.Q Test'!D15</f>
        <v>1</v>
      </c>
      <c r="D13" s="203">
        <f>'E.Q Test'!E15</f>
        <v>0</v>
      </c>
      <c r="E13" s="203">
        <f>'E.Q Test'!F15</f>
        <v>0</v>
      </c>
      <c r="F13" s="203">
        <f>'E.Q Test'!G15</f>
        <v>0</v>
      </c>
      <c r="G13" s="203" t="s">
        <v>171</v>
      </c>
      <c r="H13" s="204">
        <f>SUMPRODUCT(B2:F2,B13:F13)</f>
        <v>4</v>
      </c>
      <c r="I13" s="210"/>
      <c r="J13" s="226">
        <v>9</v>
      </c>
      <c r="K13" s="211" t="s">
        <v>731</v>
      </c>
      <c r="L13" s="219" t="s">
        <v>195</v>
      </c>
      <c r="M13" s="219">
        <v>1</v>
      </c>
      <c r="N13" s="219">
        <f t="shared" si="5"/>
        <v>29</v>
      </c>
      <c r="O13" s="220">
        <v>30</v>
      </c>
      <c r="P13" s="215">
        <f t="shared" si="1"/>
        <v>1</v>
      </c>
      <c r="Q13" s="216" t="str">
        <f t="shared" si="9"/>
        <v>Optimism</v>
      </c>
      <c r="V13" s="226">
        <v>9</v>
      </c>
      <c r="W13" s="210" t="s">
        <v>194</v>
      </c>
      <c r="X13" s="197">
        <f t="shared" si="10"/>
        <v>29</v>
      </c>
      <c r="Z13" s="197">
        <f>IF(N13=(LARGE($N$5:$N$19,1)),1,+IF(N13=(LARGE(N5:N19,2)),2,""))</f>
        <v>1</v>
      </c>
      <c r="AA13" s="217">
        <f t="shared" si="7"/>
        <v>2</v>
      </c>
      <c r="AB13" s="197" t="str">
        <f t="shared" si="0"/>
        <v/>
      </c>
      <c r="AC13" s="217" t="str">
        <f t="shared" si="2"/>
        <v/>
      </c>
      <c r="AD13" s="217" t="str">
        <f t="shared" si="3"/>
        <v>Optimism</v>
      </c>
      <c r="AE13" s="217" t="str">
        <f t="shared" si="4"/>
        <v>خوشبینی</v>
      </c>
    </row>
    <row r="14" spans="1:35" ht="16.5" thickBot="1">
      <c r="A14" s="228">
        <v>11</v>
      </c>
      <c r="B14" s="203">
        <f>'E.Q Test'!C16</f>
        <v>0</v>
      </c>
      <c r="C14" s="203">
        <f>'E.Q Test'!D16</f>
        <v>0</v>
      </c>
      <c r="D14" s="203">
        <f>'E.Q Test'!E16</f>
        <v>0</v>
      </c>
      <c r="E14" s="203">
        <f>'E.Q Test'!F16</f>
        <v>1</v>
      </c>
      <c r="F14" s="203">
        <f>'E.Q Test'!G16</f>
        <v>0</v>
      </c>
      <c r="G14" s="203" t="s">
        <v>170</v>
      </c>
      <c r="H14" s="204">
        <f>SUMPRODUCT(B1:F1,B14:F14)</f>
        <v>4</v>
      </c>
      <c r="I14" s="210"/>
      <c r="J14" s="227">
        <v>10</v>
      </c>
      <c r="K14" s="211" t="s">
        <v>732</v>
      </c>
      <c r="L14" s="219" t="s">
        <v>197</v>
      </c>
      <c r="M14" s="219">
        <v>1</v>
      </c>
      <c r="N14" s="219">
        <f t="shared" si="5"/>
        <v>27</v>
      </c>
      <c r="O14" s="220">
        <v>30</v>
      </c>
      <c r="P14" s="215">
        <f t="shared" si="1"/>
        <v>3</v>
      </c>
      <c r="Q14" s="216" t="str">
        <f t="shared" si="9"/>
        <v/>
      </c>
      <c r="V14" s="227">
        <v>10</v>
      </c>
      <c r="W14" s="210" t="s">
        <v>196</v>
      </c>
      <c r="X14" s="197">
        <f t="shared" si="10"/>
        <v>27</v>
      </c>
      <c r="Z14" s="197" t="str">
        <f>IF(N14=(LARGE($N$5:$N$19,1)),1,+IF(N14=(LARGE(N5:N19,2)),2,""))</f>
        <v/>
      </c>
      <c r="AA14" s="217" t="str">
        <f t="shared" si="7"/>
        <v/>
      </c>
      <c r="AB14" s="197" t="str">
        <f t="shared" si="0"/>
        <v/>
      </c>
      <c r="AC14" s="217" t="str">
        <f t="shared" si="2"/>
        <v/>
      </c>
      <c r="AD14" s="217" t="str">
        <f t="shared" si="3"/>
        <v/>
      </c>
      <c r="AE14" s="217" t="str">
        <f t="shared" si="4"/>
        <v/>
      </c>
    </row>
    <row r="15" spans="1:35" ht="16.5" thickBot="1">
      <c r="A15" s="229">
        <v>12</v>
      </c>
      <c r="B15" s="203">
        <f>'E.Q Test'!C17</f>
        <v>0</v>
      </c>
      <c r="C15" s="203">
        <f>'E.Q Test'!D17</f>
        <v>0</v>
      </c>
      <c r="D15" s="203">
        <f>'E.Q Test'!E17</f>
        <v>0</v>
      </c>
      <c r="E15" s="203">
        <f>'E.Q Test'!F17</f>
        <v>1</v>
      </c>
      <c r="F15" s="203">
        <f>'E.Q Test'!G17</f>
        <v>0</v>
      </c>
      <c r="G15" s="203" t="s">
        <v>170</v>
      </c>
      <c r="H15" s="204">
        <f>SUMPRODUCT(B1:F1,B15:F15)</f>
        <v>4</v>
      </c>
      <c r="I15" s="210"/>
      <c r="J15" s="228">
        <v>11</v>
      </c>
      <c r="K15" s="211" t="s">
        <v>733</v>
      </c>
      <c r="L15" s="219" t="s">
        <v>199</v>
      </c>
      <c r="M15" s="219">
        <v>1</v>
      </c>
      <c r="N15" s="219">
        <f t="shared" si="5"/>
        <v>29</v>
      </c>
      <c r="O15" s="220">
        <v>30</v>
      </c>
      <c r="P15" s="215">
        <f t="shared" si="1"/>
        <v>1</v>
      </c>
      <c r="Q15" s="216" t="str">
        <f t="shared" si="9"/>
        <v>Impulse Control</v>
      </c>
      <c r="V15" s="228">
        <v>11</v>
      </c>
      <c r="W15" s="210" t="s">
        <v>198</v>
      </c>
      <c r="X15" s="197">
        <f t="shared" si="10"/>
        <v>29</v>
      </c>
      <c r="Z15" s="197">
        <f>IF(N15=(LARGE($N$5:$N$19,1)),1,+IF(N15=(LARGE(N5:N19,2)),2,""))</f>
        <v>1</v>
      </c>
      <c r="AA15" s="217">
        <f t="shared" si="7"/>
        <v>2</v>
      </c>
      <c r="AB15" s="197" t="str">
        <f t="shared" si="0"/>
        <v/>
      </c>
      <c r="AC15" s="217" t="str">
        <f t="shared" si="2"/>
        <v/>
      </c>
      <c r="AD15" s="217" t="str">
        <f t="shared" si="3"/>
        <v>Impulse Control</v>
      </c>
      <c r="AE15" s="217" t="str">
        <f t="shared" si="4"/>
        <v>کنترل تکانش</v>
      </c>
    </row>
    <row r="16" spans="1:35" ht="16.5" thickBot="1">
      <c r="A16" s="230">
        <v>13</v>
      </c>
      <c r="B16" s="203">
        <f>'E.Q Test'!C18</f>
        <v>1</v>
      </c>
      <c r="C16" s="203">
        <f>'E.Q Test'!D18</f>
        <v>0</v>
      </c>
      <c r="D16" s="203">
        <f>'E.Q Test'!E18</f>
        <v>0</v>
      </c>
      <c r="E16" s="203">
        <f>'E.Q Test'!F18</f>
        <v>0</v>
      </c>
      <c r="F16" s="203">
        <f>'E.Q Test'!G18</f>
        <v>0</v>
      </c>
      <c r="G16" s="203" t="s">
        <v>171</v>
      </c>
      <c r="H16" s="204">
        <f>SUMPRODUCT(B2:F2,B16:F16)</f>
        <v>5</v>
      </c>
      <c r="I16" s="210"/>
      <c r="J16" s="229">
        <v>12</v>
      </c>
      <c r="K16" s="211" t="s">
        <v>734</v>
      </c>
      <c r="L16" s="219" t="s">
        <v>201</v>
      </c>
      <c r="M16" s="219">
        <v>1</v>
      </c>
      <c r="N16" s="219">
        <f t="shared" si="5"/>
        <v>25</v>
      </c>
      <c r="O16" s="220">
        <v>30</v>
      </c>
      <c r="P16" s="215">
        <f t="shared" si="1"/>
        <v>5</v>
      </c>
      <c r="Q16" s="216" t="str">
        <f t="shared" si="9"/>
        <v/>
      </c>
      <c r="V16" s="229">
        <v>12</v>
      </c>
      <c r="W16" s="210" t="s">
        <v>200</v>
      </c>
      <c r="X16" s="197">
        <f t="shared" si="10"/>
        <v>25</v>
      </c>
      <c r="Z16" s="197" t="str">
        <f>IF(N16=(LARGE($N$5:$N$19,1)),1,+IF(N16=(LARGE(N5:N19,2)),2,""))</f>
        <v/>
      </c>
      <c r="AA16" s="217" t="str">
        <f t="shared" si="7"/>
        <v/>
      </c>
      <c r="AB16" s="197" t="str">
        <f t="shared" si="0"/>
        <v/>
      </c>
      <c r="AC16" s="217" t="str">
        <f t="shared" si="2"/>
        <v/>
      </c>
      <c r="AD16" s="217" t="str">
        <f t="shared" si="3"/>
        <v/>
      </c>
      <c r="AE16" s="217" t="str">
        <f t="shared" si="4"/>
        <v/>
      </c>
    </row>
    <row r="17" spans="1:31" ht="16.5" thickBot="1">
      <c r="A17" s="231">
        <v>14</v>
      </c>
      <c r="B17" s="203">
        <f>'E.Q Test'!C19</f>
        <v>0</v>
      </c>
      <c r="C17" s="203">
        <f>'E.Q Test'!D19</f>
        <v>1</v>
      </c>
      <c r="D17" s="203">
        <f>'E.Q Test'!E19</f>
        <v>0</v>
      </c>
      <c r="E17" s="203">
        <f>'E.Q Test'!F19</f>
        <v>0</v>
      </c>
      <c r="F17" s="203">
        <f>'E.Q Test'!G19</f>
        <v>0</v>
      </c>
      <c r="G17" s="203" t="s">
        <v>171</v>
      </c>
      <c r="H17" s="204">
        <f>SUMPRODUCT(B2:F2,B17:F17)</f>
        <v>4</v>
      </c>
      <c r="I17" s="210"/>
      <c r="J17" s="230">
        <v>13</v>
      </c>
      <c r="K17" s="211" t="s">
        <v>735</v>
      </c>
      <c r="L17" s="219" t="s">
        <v>203</v>
      </c>
      <c r="M17" s="219">
        <v>1</v>
      </c>
      <c r="N17" s="219">
        <f t="shared" si="5"/>
        <v>29</v>
      </c>
      <c r="O17" s="220">
        <v>30</v>
      </c>
      <c r="P17" s="215">
        <f t="shared" si="1"/>
        <v>1</v>
      </c>
      <c r="Q17" s="216" t="str">
        <f t="shared" si="9"/>
        <v>Social Responsibility</v>
      </c>
      <c r="V17" s="230">
        <v>13</v>
      </c>
      <c r="W17" s="210" t="s">
        <v>202</v>
      </c>
      <c r="X17" s="197">
        <f t="shared" si="10"/>
        <v>29</v>
      </c>
      <c r="Z17" s="197">
        <f>IF(N17=(LARGE($N$5:$N$19,1)),1,+IF(N17=(LARGE(N5:N19,2)),2,""))</f>
        <v>1</v>
      </c>
      <c r="AA17" s="217">
        <f t="shared" si="7"/>
        <v>2</v>
      </c>
      <c r="AB17" s="197" t="str">
        <f t="shared" si="0"/>
        <v/>
      </c>
      <c r="AC17" s="217" t="str">
        <f t="shared" si="2"/>
        <v/>
      </c>
      <c r="AD17" s="217" t="str">
        <f t="shared" si="3"/>
        <v>Social Responsibility</v>
      </c>
      <c r="AE17" s="217" t="str">
        <f t="shared" si="4"/>
        <v>مسئولیت پذیری</v>
      </c>
    </row>
    <row r="18" spans="1:31" ht="16.5" thickBot="1">
      <c r="A18" s="232">
        <v>15</v>
      </c>
      <c r="B18" s="203">
        <f>'E.Q Test'!C20</f>
        <v>0</v>
      </c>
      <c r="C18" s="203">
        <f>'E.Q Test'!D20</f>
        <v>0</v>
      </c>
      <c r="D18" s="203">
        <f>'E.Q Test'!E20</f>
        <v>1</v>
      </c>
      <c r="E18" s="203">
        <f>'E.Q Test'!F20</f>
        <v>0</v>
      </c>
      <c r="F18" s="203">
        <f>'E.Q Test'!G20</f>
        <v>0</v>
      </c>
      <c r="G18" s="203" t="s">
        <v>170</v>
      </c>
      <c r="H18" s="204">
        <f>SUMPRODUCT(B1:F1,B18:F18)</f>
        <v>3</v>
      </c>
      <c r="I18" s="210"/>
      <c r="J18" s="231">
        <v>14</v>
      </c>
      <c r="K18" s="211" t="s">
        <v>736</v>
      </c>
      <c r="L18" s="219" t="s">
        <v>205</v>
      </c>
      <c r="M18" s="219">
        <v>1</v>
      </c>
      <c r="N18" s="219">
        <f t="shared" si="5"/>
        <v>26</v>
      </c>
      <c r="O18" s="220">
        <v>30</v>
      </c>
      <c r="P18" s="215">
        <f t="shared" si="1"/>
        <v>4</v>
      </c>
      <c r="Q18" s="216" t="str">
        <f t="shared" si="9"/>
        <v/>
      </c>
      <c r="V18" s="231">
        <v>14</v>
      </c>
      <c r="W18" s="210" t="s">
        <v>204</v>
      </c>
      <c r="X18" s="197">
        <f t="shared" si="10"/>
        <v>26</v>
      </c>
      <c r="Z18" s="197" t="str">
        <f>IF(N18=(LARGE($N$5:$N$19,1)),1,+IF(N18=(LARGE(N5:N19,2)),2,""))</f>
        <v/>
      </c>
      <c r="AA18" s="217" t="str">
        <f t="shared" si="7"/>
        <v/>
      </c>
      <c r="AB18" s="197" t="str">
        <f t="shared" si="0"/>
        <v/>
      </c>
      <c r="AC18" s="217" t="str">
        <f t="shared" si="2"/>
        <v/>
      </c>
      <c r="AD18" s="217" t="str">
        <f t="shared" si="3"/>
        <v/>
      </c>
      <c r="AE18" s="217" t="str">
        <f t="shared" si="4"/>
        <v/>
      </c>
    </row>
    <row r="19" spans="1:31" ht="16.5" thickBot="1">
      <c r="A19" s="202">
        <v>16</v>
      </c>
      <c r="B19" s="203">
        <f>'E.Q Test'!C21</f>
        <v>1</v>
      </c>
      <c r="C19" s="203">
        <f>'E.Q Test'!D21</f>
        <v>0</v>
      </c>
      <c r="D19" s="203">
        <f>'E.Q Test'!E21</f>
        <v>0</v>
      </c>
      <c r="E19" s="203">
        <f>'E.Q Test'!F21</f>
        <v>0</v>
      </c>
      <c r="F19" s="203">
        <f>'E.Q Test'!G21</f>
        <v>0</v>
      </c>
      <c r="G19" s="203" t="s">
        <v>171</v>
      </c>
      <c r="H19" s="204">
        <f>SUMPRODUCT(B2:F2,B19:F19)</f>
        <v>5</v>
      </c>
      <c r="I19" s="210"/>
      <c r="J19" s="233">
        <v>15</v>
      </c>
      <c r="K19" s="211" t="s">
        <v>737</v>
      </c>
      <c r="L19" s="213" t="s">
        <v>207</v>
      </c>
      <c r="M19" s="213">
        <v>1</v>
      </c>
      <c r="N19" s="213">
        <f t="shared" si="5"/>
        <v>18</v>
      </c>
      <c r="O19" s="234">
        <v>30</v>
      </c>
      <c r="P19" s="235">
        <f t="shared" si="1"/>
        <v>12</v>
      </c>
      <c r="Q19" s="216" t="str">
        <f t="shared" si="9"/>
        <v>Selfe Experes</v>
      </c>
      <c r="V19" s="233">
        <v>15</v>
      </c>
      <c r="W19" s="210" t="s">
        <v>206</v>
      </c>
      <c r="X19" s="197">
        <f t="shared" si="10"/>
        <v>18</v>
      </c>
      <c r="Z19" s="197" t="str">
        <f>IF(N19=(LARGE($N$5:$N$19,1)),1,+IF(N19=(LARGE(N5:N19,2)),2,""))</f>
        <v/>
      </c>
      <c r="AA19" s="217" t="str">
        <f t="shared" si="7"/>
        <v/>
      </c>
      <c r="AB19" s="197">
        <f t="shared" si="0"/>
        <v>1</v>
      </c>
      <c r="AC19" s="217" t="str">
        <f t="shared" si="2"/>
        <v/>
      </c>
      <c r="AD19" s="217" t="str">
        <f t="shared" si="3"/>
        <v>Selfe Experes</v>
      </c>
      <c r="AE19" s="217" t="str">
        <f t="shared" si="4"/>
        <v>خود ابرازگری</v>
      </c>
    </row>
    <row r="20" spans="1:31" ht="16.5" thickBot="1">
      <c r="A20" s="209">
        <v>17</v>
      </c>
      <c r="B20" s="203">
        <f>'E.Q Test'!C22</f>
        <v>0</v>
      </c>
      <c r="C20" s="203">
        <f>'E.Q Test'!D22</f>
        <v>0</v>
      </c>
      <c r="D20" s="203">
        <f>'E.Q Test'!E22</f>
        <v>0</v>
      </c>
      <c r="E20" s="203">
        <f>'E.Q Test'!F22</f>
        <v>0</v>
      </c>
      <c r="F20" s="203">
        <f>'E.Q Test'!G22</f>
        <v>1</v>
      </c>
      <c r="G20" s="203" t="s">
        <v>170</v>
      </c>
      <c r="H20" s="204">
        <f>SUMPRODUCT(B1:F1,B20:F20)</f>
        <v>5</v>
      </c>
      <c r="I20" s="196"/>
      <c r="J20" s="236" t="s">
        <v>208</v>
      </c>
      <c r="K20" s="237"/>
      <c r="L20" s="238"/>
      <c r="M20" s="239">
        <f>SUM(M5:M19)</f>
        <v>15</v>
      </c>
      <c r="N20" s="239">
        <f>SUM(N5:N19)</f>
        <v>392</v>
      </c>
      <c r="O20" s="215">
        <f>SUM(O5:O19)</f>
        <v>450</v>
      </c>
      <c r="P20" s="215">
        <f>SUM(P5:P19)</f>
        <v>58</v>
      </c>
    </row>
    <row r="21" spans="1:31" ht="15" thickBot="1">
      <c r="A21" s="218">
        <v>18</v>
      </c>
      <c r="B21" s="203">
        <f>'E.Q Test'!C23</f>
        <v>0</v>
      </c>
      <c r="C21" s="203">
        <f>'E.Q Test'!D23</f>
        <v>0</v>
      </c>
      <c r="D21" s="203">
        <f>'E.Q Test'!E23</f>
        <v>0</v>
      </c>
      <c r="E21" s="203">
        <f>'E.Q Test'!F23</f>
        <v>1</v>
      </c>
      <c r="F21" s="203">
        <f>'E.Q Test'!G23</f>
        <v>0</v>
      </c>
      <c r="G21" s="203" t="s">
        <v>170</v>
      </c>
      <c r="H21" s="204">
        <f>SUMPRODUCT(B1:F1,B21:F21)</f>
        <v>4</v>
      </c>
      <c r="I21" s="196"/>
      <c r="P21" s="210"/>
      <c r="Q21" s="210"/>
    </row>
    <row r="22" spans="1:31" ht="15.75" thickBot="1">
      <c r="A22" s="221">
        <v>19</v>
      </c>
      <c r="B22" s="203">
        <f>'E.Q Test'!C24</f>
        <v>0</v>
      </c>
      <c r="C22" s="203">
        <f>'E.Q Test'!D24</f>
        <v>0</v>
      </c>
      <c r="D22" s="203">
        <f>'E.Q Test'!E24</f>
        <v>0</v>
      </c>
      <c r="E22" s="203">
        <f>'E.Q Test'!F24</f>
        <v>1</v>
      </c>
      <c r="F22" s="203">
        <f>'E.Q Test'!G24</f>
        <v>0</v>
      </c>
      <c r="G22" s="203" t="s">
        <v>170</v>
      </c>
      <c r="H22" s="204">
        <f>SUMPRODUCT(B1:F1,B22:F22)</f>
        <v>4</v>
      </c>
      <c r="I22" s="196"/>
      <c r="L22" s="240"/>
    </row>
    <row r="23" spans="1:31" ht="15.75" thickBot="1">
      <c r="A23" s="222">
        <v>20</v>
      </c>
      <c r="B23" s="203">
        <f>'E.Q Test'!C25</f>
        <v>0</v>
      </c>
      <c r="C23" s="203">
        <f>'E.Q Test'!D25</f>
        <v>0</v>
      </c>
      <c r="D23" s="203">
        <f>'E.Q Test'!E25</f>
        <v>0</v>
      </c>
      <c r="E23" s="203">
        <f>'E.Q Test'!F25</f>
        <v>0</v>
      </c>
      <c r="F23" s="203">
        <f>'E.Q Test'!G25</f>
        <v>1</v>
      </c>
      <c r="G23" s="203" t="s">
        <v>170</v>
      </c>
      <c r="H23" s="204">
        <f>SUMPRODUCT(B1:F1,B23:F23)</f>
        <v>5</v>
      </c>
      <c r="I23" s="196"/>
      <c r="L23" s="240"/>
      <c r="P23" s="210"/>
      <c r="Q23" s="210"/>
      <c r="R23" s="210"/>
    </row>
    <row r="24" spans="1:31" ht="15.75" thickBot="1">
      <c r="A24" s="223">
        <v>21</v>
      </c>
      <c r="B24" s="203">
        <f>'E.Q Test'!C26</f>
        <v>0</v>
      </c>
      <c r="C24" s="203">
        <f>'E.Q Test'!D26</f>
        <v>0</v>
      </c>
      <c r="D24" s="203">
        <f>'E.Q Test'!E26</f>
        <v>1</v>
      </c>
      <c r="E24" s="203">
        <f>'E.Q Test'!F26</f>
        <v>0</v>
      </c>
      <c r="F24" s="203">
        <f>'E.Q Test'!G26</f>
        <v>0</v>
      </c>
      <c r="G24" s="203" t="s">
        <v>170</v>
      </c>
      <c r="H24" s="204">
        <f>SUMPRODUCT(B1:F1,B24:F24)</f>
        <v>3</v>
      </c>
      <c r="I24" s="196"/>
      <c r="L24" s="240"/>
      <c r="P24" s="241"/>
      <c r="Q24" s="242"/>
      <c r="R24" s="210"/>
    </row>
    <row r="25" spans="1:31" ht="15.75" thickBot="1">
      <c r="A25" s="224">
        <v>22</v>
      </c>
      <c r="B25" s="203">
        <f>'E.Q Test'!C27</f>
        <v>0</v>
      </c>
      <c r="C25" s="203">
        <f>'E.Q Test'!D27</f>
        <v>0</v>
      </c>
      <c r="D25" s="203">
        <f>'E.Q Test'!E27</f>
        <v>0</v>
      </c>
      <c r="E25" s="203">
        <f>'E.Q Test'!F27</f>
        <v>1</v>
      </c>
      <c r="F25" s="203">
        <f>'E.Q Test'!G27</f>
        <v>0</v>
      </c>
      <c r="G25" s="203" t="s">
        <v>170</v>
      </c>
      <c r="H25" s="204">
        <f>SUMPRODUCT(B1:F1,B25:F25)</f>
        <v>4</v>
      </c>
      <c r="I25" s="196"/>
      <c r="L25" s="240"/>
      <c r="P25" s="241"/>
      <c r="Q25" s="242"/>
      <c r="R25" s="210"/>
    </row>
    <row r="26" spans="1:31" ht="15" thickBot="1">
      <c r="A26" s="225">
        <v>23</v>
      </c>
      <c r="B26" s="203">
        <f>'E.Q Test'!C28</f>
        <v>1</v>
      </c>
      <c r="C26" s="203">
        <f>'E.Q Test'!D28</f>
        <v>0</v>
      </c>
      <c r="D26" s="203">
        <f>'E.Q Test'!E28</f>
        <v>0</v>
      </c>
      <c r="E26" s="203">
        <f>'E.Q Test'!F28</f>
        <v>0</v>
      </c>
      <c r="F26" s="203">
        <f>'E.Q Test'!G28</f>
        <v>0</v>
      </c>
      <c r="G26" s="203" t="s">
        <v>171</v>
      </c>
      <c r="H26" s="204">
        <f>SUMPRODUCT(B2:F2,B26:F26)</f>
        <v>5</v>
      </c>
      <c r="I26" s="196"/>
      <c r="P26" s="241"/>
      <c r="Q26" s="242"/>
      <c r="R26" s="210"/>
    </row>
    <row r="27" spans="1:31" ht="15" thickBot="1">
      <c r="A27" s="226">
        <v>24</v>
      </c>
      <c r="B27" s="203">
        <f>'E.Q Test'!C29</f>
        <v>1</v>
      </c>
      <c r="C27" s="203">
        <f>'E.Q Test'!D29</f>
        <v>0</v>
      </c>
      <c r="D27" s="203">
        <f>'E.Q Test'!E29</f>
        <v>0</v>
      </c>
      <c r="E27" s="203">
        <f>'E.Q Test'!F29</f>
        <v>0</v>
      </c>
      <c r="F27" s="203">
        <f>'E.Q Test'!G29</f>
        <v>0</v>
      </c>
      <c r="G27" s="203" t="s">
        <v>171</v>
      </c>
      <c r="H27" s="204">
        <f>SUMPRODUCT(B2:F2,B27:F27)</f>
        <v>5</v>
      </c>
      <c r="I27" s="196"/>
      <c r="P27" s="241"/>
      <c r="Q27" s="242"/>
      <c r="R27" s="210"/>
    </row>
    <row r="28" spans="1:31" ht="15" thickBot="1">
      <c r="A28" s="227">
        <v>25</v>
      </c>
      <c r="B28" s="203">
        <f>'E.Q Test'!C30</f>
        <v>1</v>
      </c>
      <c r="C28" s="203">
        <f>'E.Q Test'!D30</f>
        <v>0</v>
      </c>
      <c r="D28" s="203">
        <f>'E.Q Test'!E30</f>
        <v>0</v>
      </c>
      <c r="E28" s="203">
        <f>'E.Q Test'!F30</f>
        <v>0</v>
      </c>
      <c r="F28" s="203">
        <f>'E.Q Test'!G30</f>
        <v>0</v>
      </c>
      <c r="G28" s="203" t="s">
        <v>171</v>
      </c>
      <c r="H28" s="204">
        <f>SUMPRODUCT(B2:F2,B28:F28)</f>
        <v>5</v>
      </c>
      <c r="I28" s="196"/>
      <c r="P28" s="241"/>
      <c r="Q28" s="242"/>
      <c r="R28" s="210"/>
    </row>
    <row r="29" spans="1:31" ht="15" thickBot="1">
      <c r="A29" s="228">
        <v>26</v>
      </c>
      <c r="B29" s="203">
        <f>'E.Q Test'!C31</f>
        <v>0</v>
      </c>
      <c r="C29" s="203">
        <f>'E.Q Test'!D31</f>
        <v>0</v>
      </c>
      <c r="D29" s="203">
        <f>'E.Q Test'!E31</f>
        <v>0</v>
      </c>
      <c r="E29" s="203">
        <f>'E.Q Test'!F31</f>
        <v>0</v>
      </c>
      <c r="F29" s="203">
        <f>'E.Q Test'!G31</f>
        <v>1</v>
      </c>
      <c r="G29" s="203" t="s">
        <v>170</v>
      </c>
      <c r="H29" s="204">
        <f>SUMPRODUCT(B1:F1,B29:F29)</f>
        <v>5</v>
      </c>
      <c r="I29" s="196"/>
      <c r="P29" s="210"/>
      <c r="Q29" s="210"/>
      <c r="R29" s="210"/>
    </row>
    <row r="30" spans="1:31" ht="15" thickBot="1">
      <c r="A30" s="229">
        <v>27</v>
      </c>
      <c r="B30" s="203">
        <f>'E.Q Test'!C32</f>
        <v>0</v>
      </c>
      <c r="C30" s="203">
        <f>'E.Q Test'!D32</f>
        <v>0</v>
      </c>
      <c r="D30" s="203">
        <f>'E.Q Test'!E32</f>
        <v>1</v>
      </c>
      <c r="E30" s="203">
        <f>'E.Q Test'!F32</f>
        <v>0</v>
      </c>
      <c r="F30" s="203">
        <f>'E.Q Test'!G32</f>
        <v>0</v>
      </c>
      <c r="G30" s="203" t="s">
        <v>170</v>
      </c>
      <c r="H30" s="204">
        <f>SUMPRODUCT(B1:F1,B30:F30)</f>
        <v>3</v>
      </c>
      <c r="I30" s="196"/>
      <c r="P30" s="210"/>
      <c r="Q30" s="210"/>
      <c r="R30" s="210"/>
    </row>
    <row r="31" spans="1:31" ht="15" thickBot="1">
      <c r="A31" s="230">
        <v>28</v>
      </c>
      <c r="B31" s="203">
        <f>'E.Q Test'!C33</f>
        <v>1</v>
      </c>
      <c r="C31" s="203">
        <f>'E.Q Test'!D33</f>
        <v>0</v>
      </c>
      <c r="D31" s="203">
        <f>'E.Q Test'!E33</f>
        <v>0</v>
      </c>
      <c r="E31" s="203">
        <f>'E.Q Test'!F33</f>
        <v>0</v>
      </c>
      <c r="F31" s="203">
        <f>'E.Q Test'!G33</f>
        <v>0</v>
      </c>
      <c r="G31" s="203" t="s">
        <v>171</v>
      </c>
      <c r="H31" s="204">
        <f>SUMPRODUCT(B2:F2,B31:F31)</f>
        <v>5</v>
      </c>
      <c r="I31" s="196"/>
      <c r="P31" s="210"/>
      <c r="Q31" s="210"/>
      <c r="R31" s="210"/>
    </row>
    <row r="32" spans="1:31" ht="15" thickBot="1">
      <c r="A32" s="231">
        <v>29</v>
      </c>
      <c r="B32" s="203">
        <f>'E.Q Test'!C34</f>
        <v>1</v>
      </c>
      <c r="C32" s="203">
        <f>'E.Q Test'!D34</f>
        <v>0</v>
      </c>
      <c r="D32" s="203">
        <f>'E.Q Test'!E34</f>
        <v>0</v>
      </c>
      <c r="E32" s="203">
        <f>'E.Q Test'!F34</f>
        <v>0</v>
      </c>
      <c r="F32" s="203">
        <f>'E.Q Test'!G34</f>
        <v>0</v>
      </c>
      <c r="G32" s="203" t="s">
        <v>171</v>
      </c>
      <c r="H32" s="204">
        <f>SUMPRODUCT(B2:F2,B32:F32)</f>
        <v>5</v>
      </c>
      <c r="I32" s="196"/>
      <c r="P32" s="210"/>
      <c r="Q32" s="210"/>
      <c r="R32" s="210"/>
    </row>
    <row r="33" spans="1:18" ht="15" thickBot="1">
      <c r="A33" s="232">
        <v>30</v>
      </c>
      <c r="B33" s="203">
        <f>'E.Q Test'!C35</f>
        <v>0</v>
      </c>
      <c r="C33" s="203">
        <f>'E.Q Test'!D35</f>
        <v>1</v>
      </c>
      <c r="D33" s="203">
        <f>'E.Q Test'!E35</f>
        <v>0</v>
      </c>
      <c r="E33" s="203">
        <f>'E.Q Test'!F35</f>
        <v>0</v>
      </c>
      <c r="F33" s="203">
        <f>'E.Q Test'!G35</f>
        <v>0</v>
      </c>
      <c r="G33" s="203" t="s">
        <v>171</v>
      </c>
      <c r="H33" s="204">
        <f>SUMPRODUCT(B2:F2,B33:F33)</f>
        <v>4</v>
      </c>
      <c r="I33" s="196"/>
      <c r="P33" s="210"/>
      <c r="Q33" s="210"/>
      <c r="R33" s="210"/>
    </row>
    <row r="34" spans="1:18" ht="15" thickBot="1">
      <c r="A34" s="202">
        <v>31</v>
      </c>
      <c r="B34" s="203">
        <f>'E.Q Test'!C36</f>
        <v>0</v>
      </c>
      <c r="C34" s="203">
        <f>'E.Q Test'!D36</f>
        <v>0</v>
      </c>
      <c r="D34" s="203">
        <f>'E.Q Test'!E36</f>
        <v>0</v>
      </c>
      <c r="E34" s="203">
        <f>'E.Q Test'!F36</f>
        <v>1</v>
      </c>
      <c r="F34" s="203">
        <f>'E.Q Test'!G36</f>
        <v>0</v>
      </c>
      <c r="G34" s="203" t="s">
        <v>171</v>
      </c>
      <c r="H34" s="204">
        <f>SUMPRODUCT(B2:F2,B34:F34)</f>
        <v>2</v>
      </c>
      <c r="I34" s="196"/>
      <c r="P34" s="210"/>
      <c r="Q34" s="210"/>
      <c r="R34" s="210"/>
    </row>
    <row r="35" spans="1:18" ht="15" thickBot="1">
      <c r="A35" s="209">
        <v>32</v>
      </c>
      <c r="B35" s="203">
        <f>'E.Q Test'!C37</f>
        <v>0</v>
      </c>
      <c r="C35" s="203">
        <f>'E.Q Test'!D37</f>
        <v>1</v>
      </c>
      <c r="D35" s="203">
        <f>'E.Q Test'!E37</f>
        <v>0</v>
      </c>
      <c r="E35" s="203">
        <f>'E.Q Test'!F37</f>
        <v>0</v>
      </c>
      <c r="F35" s="203">
        <f>'E.Q Test'!G37</f>
        <v>0</v>
      </c>
      <c r="G35" s="203" t="s">
        <v>171</v>
      </c>
      <c r="H35" s="204">
        <f>SUMPRODUCT(B2:F2,B35:F35)</f>
        <v>4</v>
      </c>
      <c r="I35" s="196"/>
      <c r="P35" s="210"/>
      <c r="Q35" s="210"/>
      <c r="R35" s="210"/>
    </row>
    <row r="36" spans="1:18" ht="15" thickBot="1">
      <c r="A36" s="218">
        <v>33</v>
      </c>
      <c r="B36" s="203">
        <f>'E.Q Test'!C38</f>
        <v>0</v>
      </c>
      <c r="C36" s="203">
        <f>'E.Q Test'!D38</f>
        <v>0</v>
      </c>
      <c r="D36" s="203">
        <f>'E.Q Test'!E38</f>
        <v>0</v>
      </c>
      <c r="E36" s="203">
        <f>'E.Q Test'!F38</f>
        <v>1</v>
      </c>
      <c r="F36" s="203">
        <f>'E.Q Test'!G38</f>
        <v>0</v>
      </c>
      <c r="G36" s="203" t="s">
        <v>170</v>
      </c>
      <c r="H36" s="204">
        <f>SUMPRODUCT(B1:F1,B36:F36)</f>
        <v>4</v>
      </c>
      <c r="I36" s="196"/>
      <c r="P36" s="210"/>
      <c r="Q36" s="210"/>
      <c r="R36" s="210"/>
    </row>
    <row r="37" spans="1:18" ht="15" thickBot="1">
      <c r="A37" s="221">
        <v>34</v>
      </c>
      <c r="B37" s="203">
        <f>'E.Q Test'!C39</f>
        <v>0</v>
      </c>
      <c r="C37" s="203">
        <f>'E.Q Test'!D39</f>
        <v>1</v>
      </c>
      <c r="D37" s="203">
        <f>'E.Q Test'!E39</f>
        <v>0</v>
      </c>
      <c r="E37" s="203">
        <f>'E.Q Test'!F39</f>
        <v>0</v>
      </c>
      <c r="F37" s="203">
        <f>'E.Q Test'!G39</f>
        <v>0</v>
      </c>
      <c r="G37" s="203" t="s">
        <v>170</v>
      </c>
      <c r="H37" s="204">
        <f>SUMPRODUCT(B1:F1,B37:F37)</f>
        <v>2</v>
      </c>
      <c r="I37" s="196"/>
      <c r="P37" s="210"/>
      <c r="Q37" s="210"/>
      <c r="R37" s="210"/>
    </row>
    <row r="38" spans="1:18" ht="15" thickBot="1">
      <c r="A38" s="222">
        <v>35</v>
      </c>
      <c r="B38" s="203">
        <f>'E.Q Test'!C40</f>
        <v>0</v>
      </c>
      <c r="C38" s="203">
        <f>'E.Q Test'!D40</f>
        <v>0</v>
      </c>
      <c r="D38" s="203">
        <f>'E.Q Test'!E40</f>
        <v>0</v>
      </c>
      <c r="E38" s="203">
        <f>'E.Q Test'!F40</f>
        <v>0</v>
      </c>
      <c r="F38" s="203">
        <f>'E.Q Test'!G40</f>
        <v>1</v>
      </c>
      <c r="G38" s="203" t="s">
        <v>170</v>
      </c>
      <c r="H38" s="204">
        <f>SUMPRODUCT(B1:F1,B38:F38)</f>
        <v>5</v>
      </c>
      <c r="I38" s="196"/>
      <c r="P38" s="210"/>
      <c r="Q38" s="210"/>
      <c r="R38" s="210"/>
    </row>
    <row r="39" spans="1:18" ht="15" thickBot="1">
      <c r="A39" s="223">
        <v>36</v>
      </c>
      <c r="B39" s="203">
        <f>'E.Q Test'!C41</f>
        <v>0</v>
      </c>
      <c r="C39" s="203">
        <f>'E.Q Test'!D41</f>
        <v>0</v>
      </c>
      <c r="D39" s="203">
        <f>'E.Q Test'!E41</f>
        <v>0</v>
      </c>
      <c r="E39" s="203">
        <f>'E.Q Test'!F41</f>
        <v>0</v>
      </c>
      <c r="F39" s="203">
        <f>'E.Q Test'!G41</f>
        <v>1</v>
      </c>
      <c r="G39" s="203" t="s">
        <v>170</v>
      </c>
      <c r="H39" s="204">
        <f>SUMPRODUCT(B$1:F$1,B39:F39)</f>
        <v>5</v>
      </c>
      <c r="I39" s="196"/>
      <c r="P39" s="210"/>
      <c r="Q39" s="210"/>
      <c r="R39" s="210"/>
    </row>
    <row r="40" spans="1:18" ht="15" thickBot="1">
      <c r="A40" s="224">
        <v>37</v>
      </c>
      <c r="B40" s="203">
        <f>'E.Q Test'!C42</f>
        <v>0</v>
      </c>
      <c r="C40" s="203">
        <f>'E.Q Test'!D42</f>
        <v>0</v>
      </c>
      <c r="D40" s="203">
        <f>'E.Q Test'!E42</f>
        <v>0</v>
      </c>
      <c r="E40" s="203">
        <f>'E.Q Test'!F42</f>
        <v>0</v>
      </c>
      <c r="F40" s="203">
        <f>'E.Q Test'!G42</f>
        <v>1</v>
      </c>
      <c r="G40" s="203" t="s">
        <v>170</v>
      </c>
      <c r="H40" s="204">
        <f>SUMPRODUCT(B$1:F$1,B40:F40)</f>
        <v>5</v>
      </c>
      <c r="I40" s="196"/>
      <c r="P40" s="210"/>
      <c r="Q40" s="210"/>
      <c r="R40" s="210"/>
    </row>
    <row r="41" spans="1:18" ht="15" thickBot="1">
      <c r="A41" s="225">
        <v>38</v>
      </c>
      <c r="B41" s="203">
        <f>'E.Q Test'!C43</f>
        <v>1</v>
      </c>
      <c r="C41" s="203">
        <f>'E.Q Test'!D43</f>
        <v>0</v>
      </c>
      <c r="D41" s="203">
        <f>'E.Q Test'!E43</f>
        <v>0</v>
      </c>
      <c r="E41" s="203">
        <f>'E.Q Test'!F43</f>
        <v>0</v>
      </c>
      <c r="F41" s="203">
        <f>'E.Q Test'!G43</f>
        <v>0</v>
      </c>
      <c r="G41" s="203" t="s">
        <v>171</v>
      </c>
      <c r="H41" s="204">
        <f>SUMPRODUCT(B2:F2,B41:F41)</f>
        <v>5</v>
      </c>
      <c r="I41" s="196"/>
      <c r="P41" s="210"/>
    </row>
    <row r="42" spans="1:18" ht="15" thickBot="1">
      <c r="A42" s="226">
        <v>39</v>
      </c>
      <c r="B42" s="203">
        <f>'E.Q Test'!C44</f>
        <v>0</v>
      </c>
      <c r="C42" s="203">
        <f>'E.Q Test'!D44</f>
        <v>1</v>
      </c>
      <c r="D42" s="203">
        <f>'E.Q Test'!E44</f>
        <v>0</v>
      </c>
      <c r="E42" s="203">
        <f>'E.Q Test'!F44</f>
        <v>0</v>
      </c>
      <c r="F42" s="203">
        <f>'E.Q Test'!G44</f>
        <v>0</v>
      </c>
      <c r="G42" s="203" t="s">
        <v>171</v>
      </c>
      <c r="H42" s="204">
        <f>SUMPRODUCT(B2:F2,B42:F42)</f>
        <v>4</v>
      </c>
      <c r="I42" s="196"/>
      <c r="P42" s="210"/>
    </row>
    <row r="43" spans="1:18" ht="15" thickBot="1">
      <c r="A43" s="227">
        <v>40</v>
      </c>
      <c r="B43" s="203">
        <f>'E.Q Test'!C45</f>
        <v>0</v>
      </c>
      <c r="C43" s="203">
        <f>'E.Q Test'!D45</f>
        <v>0</v>
      </c>
      <c r="D43" s="203">
        <f>'E.Q Test'!E45</f>
        <v>0</v>
      </c>
      <c r="E43" s="203">
        <f>'E.Q Test'!F45</f>
        <v>1</v>
      </c>
      <c r="F43" s="203">
        <f>'E.Q Test'!G45</f>
        <v>0</v>
      </c>
      <c r="G43" s="203" t="s">
        <v>170</v>
      </c>
      <c r="H43" s="204">
        <f>SUMPRODUCT(B$1:F$1,B43:F43)</f>
        <v>4</v>
      </c>
      <c r="I43" s="196"/>
      <c r="P43" s="210"/>
    </row>
    <row r="44" spans="1:18" ht="15" thickBot="1">
      <c r="A44" s="228">
        <v>41</v>
      </c>
      <c r="B44" s="203">
        <f>'E.Q Test'!C46</f>
        <v>0</v>
      </c>
      <c r="C44" s="203">
        <f>'E.Q Test'!D46</f>
        <v>0</v>
      </c>
      <c r="D44" s="203">
        <f>'E.Q Test'!E46</f>
        <v>0</v>
      </c>
      <c r="E44" s="203">
        <f>'E.Q Test'!F46</f>
        <v>0</v>
      </c>
      <c r="F44" s="203">
        <f>'E.Q Test'!G46</f>
        <v>1</v>
      </c>
      <c r="G44" s="203" t="s">
        <v>170</v>
      </c>
      <c r="H44" s="204">
        <f>SUMPRODUCT(B$1:F$1,B44:F44)</f>
        <v>5</v>
      </c>
      <c r="I44" s="196"/>
    </row>
    <row r="45" spans="1:18" ht="15" thickBot="1">
      <c r="A45" s="229">
        <v>42</v>
      </c>
      <c r="B45" s="203">
        <f>'E.Q Test'!C47</f>
        <v>1</v>
      </c>
      <c r="C45" s="203">
        <f>'E.Q Test'!D47</f>
        <v>0</v>
      </c>
      <c r="D45" s="203">
        <f>'E.Q Test'!E47</f>
        <v>0</v>
      </c>
      <c r="E45" s="203">
        <f>'E.Q Test'!F47</f>
        <v>0</v>
      </c>
      <c r="F45" s="203">
        <f>'E.Q Test'!G47</f>
        <v>0</v>
      </c>
      <c r="G45" s="203" t="s">
        <v>171</v>
      </c>
      <c r="H45" s="204">
        <f>SUMPRODUCT(B$2:F$2,B45:F45)</f>
        <v>5</v>
      </c>
      <c r="I45" s="196"/>
    </row>
    <row r="46" spans="1:18" ht="15" thickBot="1">
      <c r="A46" s="230">
        <v>43</v>
      </c>
      <c r="B46" s="203">
        <f>'E.Q Test'!C48</f>
        <v>1</v>
      </c>
      <c r="C46" s="203">
        <f>'E.Q Test'!D48</f>
        <v>0</v>
      </c>
      <c r="D46" s="203">
        <f>'E.Q Test'!E48</f>
        <v>0</v>
      </c>
      <c r="E46" s="203">
        <f>'E.Q Test'!F48</f>
        <v>0</v>
      </c>
      <c r="F46" s="203">
        <f>'E.Q Test'!G48</f>
        <v>0</v>
      </c>
      <c r="G46" s="203" t="s">
        <v>171</v>
      </c>
      <c r="H46" s="204">
        <f>SUMPRODUCT(B$2:F$2,B46:F46)</f>
        <v>5</v>
      </c>
      <c r="I46" s="196"/>
    </row>
    <row r="47" spans="1:18" ht="15" thickBot="1">
      <c r="A47" s="231">
        <v>44</v>
      </c>
      <c r="B47" s="203">
        <f>'E.Q Test'!C49</f>
        <v>0</v>
      </c>
      <c r="C47" s="203">
        <f>'E.Q Test'!D49</f>
        <v>1</v>
      </c>
      <c r="D47" s="203">
        <f>'E.Q Test'!E49</f>
        <v>0</v>
      </c>
      <c r="E47" s="203">
        <f>'E.Q Test'!F49</f>
        <v>0</v>
      </c>
      <c r="F47" s="203">
        <f>'E.Q Test'!G49</f>
        <v>0</v>
      </c>
      <c r="G47" s="203" t="s">
        <v>171</v>
      </c>
      <c r="H47" s="204">
        <f>SUMPRODUCT(B$2:F$2,B47:F47)</f>
        <v>4</v>
      </c>
      <c r="I47" s="196"/>
    </row>
    <row r="48" spans="1:18" ht="15" thickBot="1">
      <c r="A48" s="232">
        <v>45</v>
      </c>
      <c r="B48" s="203">
        <f>'E.Q Test'!C50</f>
        <v>0</v>
      </c>
      <c r="C48" s="203">
        <f>'E.Q Test'!D50</f>
        <v>0</v>
      </c>
      <c r="D48" s="203">
        <f>'E.Q Test'!E50</f>
        <v>0</v>
      </c>
      <c r="E48" s="203">
        <f>'E.Q Test'!F50</f>
        <v>1</v>
      </c>
      <c r="F48" s="203">
        <f>'E.Q Test'!G50</f>
        <v>0</v>
      </c>
      <c r="G48" s="203" t="s">
        <v>170</v>
      </c>
      <c r="H48" s="204">
        <f>SUMPRODUCT(B$1:F$1,B48:F48)</f>
        <v>4</v>
      </c>
      <c r="I48" s="196"/>
    </row>
    <row r="49" spans="1:9" ht="15" thickBot="1">
      <c r="A49" s="202">
        <v>46</v>
      </c>
      <c r="B49" s="203">
        <f>'E.Q Test'!C51</f>
        <v>0</v>
      </c>
      <c r="C49" s="203">
        <f>'E.Q Test'!D51</f>
        <v>1</v>
      </c>
      <c r="D49" s="203">
        <f>'E.Q Test'!E51</f>
        <v>0</v>
      </c>
      <c r="E49" s="203">
        <f>'E.Q Test'!F51</f>
        <v>0</v>
      </c>
      <c r="F49" s="203">
        <f>'E.Q Test'!G51</f>
        <v>0</v>
      </c>
      <c r="G49" s="203" t="s">
        <v>171</v>
      </c>
      <c r="H49" s="204">
        <f>SUMPRODUCT(B$2:F$2,B49:F49)</f>
        <v>4</v>
      </c>
      <c r="I49" s="196"/>
    </row>
    <row r="50" spans="1:9" ht="15" thickBot="1">
      <c r="A50" s="209">
        <v>47</v>
      </c>
      <c r="B50" s="203">
        <f>'E.Q Test'!C52</f>
        <v>0</v>
      </c>
      <c r="C50" s="203">
        <f>'E.Q Test'!D52</f>
        <v>1</v>
      </c>
      <c r="D50" s="203">
        <f>'E.Q Test'!E52</f>
        <v>0</v>
      </c>
      <c r="E50" s="203">
        <f>'E.Q Test'!F52</f>
        <v>0</v>
      </c>
      <c r="F50" s="203">
        <f>'E.Q Test'!G52</f>
        <v>0</v>
      </c>
      <c r="G50" s="203" t="s">
        <v>171</v>
      </c>
      <c r="H50" s="204">
        <f>SUMPRODUCT(B$2:F$2,B50:F50)</f>
        <v>4</v>
      </c>
      <c r="I50" s="196"/>
    </row>
    <row r="51" spans="1:9" ht="15" thickBot="1">
      <c r="A51" s="218">
        <v>48</v>
      </c>
      <c r="B51" s="203">
        <f>'E.Q Test'!C53</f>
        <v>0</v>
      </c>
      <c r="C51" s="203">
        <f>'E.Q Test'!D53</f>
        <v>0</v>
      </c>
      <c r="D51" s="203">
        <f>'E.Q Test'!E53</f>
        <v>0</v>
      </c>
      <c r="E51" s="203">
        <f>'E.Q Test'!F53</f>
        <v>1</v>
      </c>
      <c r="F51" s="203">
        <f>'E.Q Test'!G53</f>
        <v>0</v>
      </c>
      <c r="G51" s="203" t="s">
        <v>170</v>
      </c>
      <c r="H51" s="204">
        <f>SUMPRODUCT(B$1:F$1,B51:F51)</f>
        <v>4</v>
      </c>
      <c r="I51" s="196"/>
    </row>
    <row r="52" spans="1:9" ht="15" thickBot="1">
      <c r="A52" s="221">
        <v>49</v>
      </c>
      <c r="B52" s="203">
        <f>'E.Q Test'!C54</f>
        <v>1</v>
      </c>
      <c r="C52" s="203">
        <f>'E.Q Test'!D54</f>
        <v>0</v>
      </c>
      <c r="D52" s="203">
        <f>'E.Q Test'!E54</f>
        <v>0</v>
      </c>
      <c r="E52" s="203">
        <f>'E.Q Test'!F54</f>
        <v>0</v>
      </c>
      <c r="F52" s="203">
        <f>'E.Q Test'!G54</f>
        <v>0</v>
      </c>
      <c r="G52" s="203" t="s">
        <v>171</v>
      </c>
      <c r="H52" s="204">
        <f>SUMPRODUCT(B$2:F$2,B52:F52)</f>
        <v>5</v>
      </c>
      <c r="I52" s="196"/>
    </row>
    <row r="53" spans="1:9" ht="15" thickBot="1">
      <c r="A53" s="222">
        <v>50</v>
      </c>
      <c r="B53" s="203">
        <f>'E.Q Test'!C55</f>
        <v>0</v>
      </c>
      <c r="C53" s="203">
        <f>'E.Q Test'!D55</f>
        <v>0</v>
      </c>
      <c r="D53" s="203">
        <f>'E.Q Test'!E55</f>
        <v>0</v>
      </c>
      <c r="E53" s="203">
        <f>'E.Q Test'!F55</f>
        <v>0</v>
      </c>
      <c r="F53" s="203">
        <f>'E.Q Test'!G55</f>
        <v>1</v>
      </c>
      <c r="G53" s="203" t="s">
        <v>170</v>
      </c>
      <c r="H53" s="204">
        <f>SUMPRODUCT(B$1:F$1,B53:F53)</f>
        <v>5</v>
      </c>
      <c r="I53" s="196"/>
    </row>
    <row r="54" spans="1:9" ht="15" thickBot="1">
      <c r="A54" s="223">
        <v>51</v>
      </c>
      <c r="B54" s="203">
        <f>'E.Q Test'!C56</f>
        <v>0</v>
      </c>
      <c r="C54" s="203">
        <f>'E.Q Test'!D56</f>
        <v>1</v>
      </c>
      <c r="D54" s="203">
        <f>'E.Q Test'!E56</f>
        <v>0</v>
      </c>
      <c r="E54" s="203">
        <f>'E.Q Test'!F56</f>
        <v>0</v>
      </c>
      <c r="F54" s="203">
        <f>'E.Q Test'!G56</f>
        <v>0</v>
      </c>
      <c r="G54" s="203" t="s">
        <v>171</v>
      </c>
      <c r="H54" s="204">
        <f>SUMPRODUCT(B$2:F$2,B54:F54)</f>
        <v>4</v>
      </c>
      <c r="I54" s="196"/>
    </row>
    <row r="55" spans="1:9" ht="15" thickBot="1">
      <c r="A55" s="224">
        <v>52</v>
      </c>
      <c r="B55" s="203">
        <f>'E.Q Test'!C57</f>
        <v>0</v>
      </c>
      <c r="C55" s="203">
        <f>'E.Q Test'!D57</f>
        <v>0</v>
      </c>
      <c r="D55" s="203">
        <f>'E.Q Test'!E57</f>
        <v>0</v>
      </c>
      <c r="E55" s="203">
        <f>'E.Q Test'!F57</f>
        <v>1</v>
      </c>
      <c r="F55" s="203">
        <f>'E.Q Test'!G57</f>
        <v>0</v>
      </c>
      <c r="G55" s="203" t="s">
        <v>170</v>
      </c>
      <c r="H55" s="204">
        <f>SUMPRODUCT(B$1:F$1,B55:F55)</f>
        <v>4</v>
      </c>
      <c r="I55" s="196"/>
    </row>
    <row r="56" spans="1:9" ht="15" thickBot="1">
      <c r="A56" s="225">
        <v>53</v>
      </c>
      <c r="B56" s="203">
        <f>'E.Q Test'!C58</f>
        <v>1</v>
      </c>
      <c r="C56" s="203">
        <f>'E.Q Test'!D58</f>
        <v>0</v>
      </c>
      <c r="D56" s="203">
        <f>'E.Q Test'!E58</f>
        <v>0</v>
      </c>
      <c r="E56" s="203">
        <f>'E.Q Test'!F58</f>
        <v>0</v>
      </c>
      <c r="F56" s="203">
        <f>'E.Q Test'!G58</f>
        <v>0</v>
      </c>
      <c r="G56" s="203" t="s">
        <v>171</v>
      </c>
      <c r="H56" s="204">
        <f>SUMPRODUCT(B$2:F$2,B56:F56)</f>
        <v>5</v>
      </c>
      <c r="I56" s="196"/>
    </row>
    <row r="57" spans="1:9" ht="15" thickBot="1">
      <c r="A57" s="226">
        <v>54</v>
      </c>
      <c r="B57" s="203">
        <f>'E.Q Test'!C59</f>
        <v>1</v>
      </c>
      <c r="C57" s="203">
        <f>'E.Q Test'!D59</f>
        <v>0</v>
      </c>
      <c r="D57" s="203">
        <f>'E.Q Test'!E59</f>
        <v>0</v>
      </c>
      <c r="E57" s="203">
        <f>'E.Q Test'!F59</f>
        <v>0</v>
      </c>
      <c r="F57" s="203">
        <f>'E.Q Test'!G59</f>
        <v>0</v>
      </c>
      <c r="G57" s="203" t="s">
        <v>171</v>
      </c>
      <c r="H57" s="204">
        <f>SUMPRODUCT(B$2:F$2,B57:F57)</f>
        <v>5</v>
      </c>
      <c r="I57" s="196"/>
    </row>
    <row r="58" spans="1:9" ht="15" thickBot="1">
      <c r="A58" s="227">
        <v>55</v>
      </c>
      <c r="B58" s="203">
        <f>'E.Q Test'!C60</f>
        <v>1</v>
      </c>
      <c r="C58" s="203">
        <f>'E.Q Test'!D60</f>
        <v>0</v>
      </c>
      <c r="D58" s="203">
        <f>'E.Q Test'!E60</f>
        <v>0</v>
      </c>
      <c r="E58" s="203">
        <f>'E.Q Test'!F60</f>
        <v>0</v>
      </c>
      <c r="F58" s="203">
        <f>'E.Q Test'!G60</f>
        <v>0</v>
      </c>
      <c r="G58" s="203" t="s">
        <v>171</v>
      </c>
      <c r="H58" s="204">
        <f>SUMPRODUCT(B$2:F$2,B58:F58)</f>
        <v>5</v>
      </c>
      <c r="I58" s="196"/>
    </row>
    <row r="59" spans="1:9" ht="15" thickBot="1">
      <c r="A59" s="228">
        <v>56</v>
      </c>
      <c r="B59" s="203">
        <f>'E.Q Test'!C61</f>
        <v>0</v>
      </c>
      <c r="C59" s="203">
        <f>'E.Q Test'!D61</f>
        <v>0</v>
      </c>
      <c r="D59" s="203">
        <f>'E.Q Test'!E61</f>
        <v>0</v>
      </c>
      <c r="E59" s="203">
        <f>'E.Q Test'!F61</f>
        <v>0</v>
      </c>
      <c r="F59" s="203">
        <f>'E.Q Test'!G61</f>
        <v>1</v>
      </c>
      <c r="G59" s="203" t="s">
        <v>170</v>
      </c>
      <c r="H59" s="204">
        <f>SUMPRODUCT(B$1:F$1,B59:F59)</f>
        <v>5</v>
      </c>
      <c r="I59" s="196"/>
    </row>
    <row r="60" spans="1:9" ht="15" thickBot="1">
      <c r="A60" s="229">
        <v>57</v>
      </c>
      <c r="B60" s="203">
        <f>'E.Q Test'!C62</f>
        <v>0</v>
      </c>
      <c r="C60" s="203">
        <f>'E.Q Test'!D62</f>
        <v>1</v>
      </c>
      <c r="D60" s="203">
        <f>'E.Q Test'!E62</f>
        <v>0</v>
      </c>
      <c r="E60" s="203">
        <f>'E.Q Test'!F62</f>
        <v>0</v>
      </c>
      <c r="F60" s="203">
        <f>'E.Q Test'!G62</f>
        <v>0</v>
      </c>
      <c r="G60" s="203" t="s">
        <v>171</v>
      </c>
      <c r="H60" s="204">
        <f>SUMPRODUCT(B2:F2,B60:F60)</f>
        <v>4</v>
      </c>
      <c r="I60" s="196"/>
    </row>
    <row r="61" spans="1:9" ht="15" thickBot="1">
      <c r="A61" s="230">
        <v>58</v>
      </c>
      <c r="B61" s="203">
        <f>'E.Q Test'!C63</f>
        <v>0</v>
      </c>
      <c r="C61" s="203">
        <f>'E.Q Test'!D63</f>
        <v>0</v>
      </c>
      <c r="D61" s="203">
        <f>'E.Q Test'!E63</f>
        <v>0</v>
      </c>
      <c r="E61" s="203">
        <f>'E.Q Test'!F63</f>
        <v>1</v>
      </c>
      <c r="F61" s="203">
        <f>'E.Q Test'!G63</f>
        <v>0</v>
      </c>
      <c r="G61" s="203" t="s">
        <v>170</v>
      </c>
      <c r="H61" s="204">
        <f>SUMPRODUCT(B$1:F$1,B61:F61)</f>
        <v>4</v>
      </c>
      <c r="I61" s="196"/>
    </row>
    <row r="62" spans="1:9" ht="15" thickBot="1">
      <c r="A62" s="231">
        <v>59</v>
      </c>
      <c r="B62" s="203">
        <f>'E.Q Test'!C64</f>
        <v>0</v>
      </c>
      <c r="C62" s="203">
        <f>'E.Q Test'!D64</f>
        <v>1</v>
      </c>
      <c r="D62" s="203">
        <f>'E.Q Test'!E64</f>
        <v>0</v>
      </c>
      <c r="E62" s="203">
        <f>'E.Q Test'!F64</f>
        <v>0</v>
      </c>
      <c r="F62" s="203">
        <f>'E.Q Test'!G64</f>
        <v>0</v>
      </c>
      <c r="G62" s="203" t="s">
        <v>171</v>
      </c>
      <c r="H62" s="204">
        <f>SUMPRODUCT(B$2:F$2,B62:F62)</f>
        <v>4</v>
      </c>
      <c r="I62" s="196"/>
    </row>
    <row r="63" spans="1:9" ht="15" thickBot="1">
      <c r="A63" s="232">
        <v>60</v>
      </c>
      <c r="B63" s="203">
        <f>'E.Q Test'!C65</f>
        <v>0</v>
      </c>
      <c r="C63" s="203">
        <f>'E.Q Test'!D65</f>
        <v>0</v>
      </c>
      <c r="D63" s="203">
        <f>'E.Q Test'!E65</f>
        <v>0</v>
      </c>
      <c r="E63" s="203">
        <f>'E.Q Test'!F65</f>
        <v>1</v>
      </c>
      <c r="F63" s="203">
        <f>'E.Q Test'!G65</f>
        <v>0</v>
      </c>
      <c r="G63" s="203" t="s">
        <v>171</v>
      </c>
      <c r="H63" s="204">
        <f>SUMPRODUCT(B$2:F$2,B63:F63)</f>
        <v>2</v>
      </c>
      <c r="I63" s="196"/>
    </row>
    <row r="64" spans="1:9" ht="15" thickBot="1">
      <c r="A64" s="202">
        <v>61</v>
      </c>
      <c r="B64" s="203">
        <f>'E.Q Test'!C66</f>
        <v>0</v>
      </c>
      <c r="C64" s="203">
        <f>'E.Q Test'!D66</f>
        <v>0</v>
      </c>
      <c r="D64" s="203">
        <f>'E.Q Test'!E66</f>
        <v>0</v>
      </c>
      <c r="E64" s="203">
        <f>'E.Q Test'!F66</f>
        <v>0</v>
      </c>
      <c r="F64" s="203">
        <f>'E.Q Test'!G66</f>
        <v>1</v>
      </c>
      <c r="G64" s="203" t="s">
        <v>170</v>
      </c>
      <c r="H64" s="204">
        <f>SUMPRODUCT(B$1:F$1,B64:F64)</f>
        <v>5</v>
      </c>
      <c r="I64" s="196"/>
    </row>
    <row r="65" spans="1:9" ht="15" thickBot="1">
      <c r="A65" s="209">
        <v>62</v>
      </c>
      <c r="B65" s="203">
        <f>'E.Q Test'!C67</f>
        <v>0</v>
      </c>
      <c r="C65" s="203">
        <f>'E.Q Test'!D67</f>
        <v>1</v>
      </c>
      <c r="D65" s="203">
        <f>'E.Q Test'!E67</f>
        <v>0</v>
      </c>
      <c r="E65" s="203">
        <f>'E.Q Test'!F67</f>
        <v>0</v>
      </c>
      <c r="F65" s="203">
        <f>'E.Q Test'!G67</f>
        <v>0</v>
      </c>
      <c r="G65" s="203" t="s">
        <v>171</v>
      </c>
      <c r="H65" s="204">
        <f>SUMPRODUCT(B$2:F$2,B65:F65)</f>
        <v>4</v>
      </c>
      <c r="I65" s="196"/>
    </row>
    <row r="66" spans="1:9" ht="15" thickBot="1">
      <c r="A66" s="218">
        <v>63</v>
      </c>
      <c r="B66" s="203">
        <f>'E.Q Test'!C68</f>
        <v>0</v>
      </c>
      <c r="C66" s="203">
        <f>'E.Q Test'!D68</f>
        <v>0</v>
      </c>
      <c r="D66" s="203">
        <f>'E.Q Test'!E68</f>
        <v>0</v>
      </c>
      <c r="E66" s="203">
        <f>'E.Q Test'!F68</f>
        <v>1</v>
      </c>
      <c r="F66" s="203">
        <f>'E.Q Test'!G68</f>
        <v>0</v>
      </c>
      <c r="G66" s="203" t="s">
        <v>170</v>
      </c>
      <c r="H66" s="204">
        <f>SUMPRODUCT(B$1:F$1,B66:F66)</f>
        <v>4</v>
      </c>
      <c r="I66" s="196"/>
    </row>
    <row r="67" spans="1:9" ht="15" thickBot="1">
      <c r="A67" s="221">
        <v>64</v>
      </c>
      <c r="B67" s="203">
        <f>'E.Q Test'!C69</f>
        <v>0</v>
      </c>
      <c r="C67" s="203">
        <f>'E.Q Test'!D69</f>
        <v>0</v>
      </c>
      <c r="D67" s="203">
        <f>'E.Q Test'!E69</f>
        <v>0</v>
      </c>
      <c r="E67" s="203">
        <f>'E.Q Test'!F69</f>
        <v>1</v>
      </c>
      <c r="F67" s="203">
        <f>'E.Q Test'!G69</f>
        <v>0</v>
      </c>
      <c r="G67" s="203" t="s">
        <v>170</v>
      </c>
      <c r="H67" s="204">
        <f>SUMPRODUCT(B$1:F$1,B67:F67)</f>
        <v>4</v>
      </c>
      <c r="I67" s="196"/>
    </row>
    <row r="68" spans="1:9" ht="15" thickBot="1">
      <c r="A68" s="222">
        <v>65</v>
      </c>
      <c r="B68" s="203">
        <f>'E.Q Test'!C70</f>
        <v>1</v>
      </c>
      <c r="C68" s="203">
        <f>'E.Q Test'!D70</f>
        <v>0</v>
      </c>
      <c r="D68" s="203">
        <f>'E.Q Test'!E70</f>
        <v>0</v>
      </c>
      <c r="E68" s="203">
        <f>'E.Q Test'!F70</f>
        <v>0</v>
      </c>
      <c r="F68" s="203">
        <f>'E.Q Test'!G70</f>
        <v>0</v>
      </c>
      <c r="G68" s="203" t="s">
        <v>171</v>
      </c>
      <c r="H68" s="204">
        <f>SUMPRODUCT(B$2:F$2,B68:F68)</f>
        <v>5</v>
      </c>
      <c r="I68" s="196"/>
    </row>
    <row r="69" spans="1:9" ht="15" thickBot="1">
      <c r="A69" s="223">
        <v>66</v>
      </c>
      <c r="B69" s="203">
        <f>'E.Q Test'!C71</f>
        <v>1</v>
      </c>
      <c r="C69" s="203">
        <f>'E.Q Test'!D71</f>
        <v>0</v>
      </c>
      <c r="D69" s="203">
        <f>'E.Q Test'!E71</f>
        <v>0</v>
      </c>
      <c r="E69" s="203">
        <f>'E.Q Test'!F71</f>
        <v>0</v>
      </c>
      <c r="F69" s="203">
        <f>'E.Q Test'!G71</f>
        <v>0</v>
      </c>
      <c r="G69" s="203" t="s">
        <v>171</v>
      </c>
      <c r="H69" s="204">
        <f>SUMPRODUCT(B$2:F$2,B69:F69)</f>
        <v>5</v>
      </c>
      <c r="I69" s="196"/>
    </row>
    <row r="70" spans="1:9" ht="15" thickBot="1">
      <c r="A70" s="224">
        <v>67</v>
      </c>
      <c r="B70" s="203">
        <f>'E.Q Test'!C72</f>
        <v>0</v>
      </c>
      <c r="C70" s="203">
        <f>'E.Q Test'!D72</f>
        <v>0</v>
      </c>
      <c r="D70" s="203">
        <f>'E.Q Test'!E72</f>
        <v>0</v>
      </c>
      <c r="E70" s="203">
        <f>'E.Q Test'!F72</f>
        <v>0</v>
      </c>
      <c r="F70" s="203">
        <f>'E.Q Test'!G72</f>
        <v>1</v>
      </c>
      <c r="G70" s="203" t="s">
        <v>170</v>
      </c>
      <c r="H70" s="204">
        <f>SUMPRODUCT(B$1:F$1,B70:F70)</f>
        <v>5</v>
      </c>
      <c r="I70" s="196"/>
    </row>
    <row r="71" spans="1:9" ht="15" thickBot="1">
      <c r="A71" s="225">
        <v>68</v>
      </c>
      <c r="B71" s="203">
        <f>'E.Q Test'!C73</f>
        <v>0</v>
      </c>
      <c r="C71" s="203">
        <f>'E.Q Test'!D73</f>
        <v>1</v>
      </c>
      <c r="D71" s="203">
        <f>'E.Q Test'!E73</f>
        <v>0</v>
      </c>
      <c r="E71" s="203">
        <f>'E.Q Test'!F73</f>
        <v>0</v>
      </c>
      <c r="F71" s="203">
        <f>'E.Q Test'!G73</f>
        <v>0</v>
      </c>
      <c r="G71" s="203" t="s">
        <v>171</v>
      </c>
      <c r="H71" s="204">
        <f>SUMPRODUCT(B$2:F$2,B71:F71)</f>
        <v>4</v>
      </c>
      <c r="I71" s="196"/>
    </row>
    <row r="72" spans="1:9" ht="15" thickBot="1">
      <c r="A72" s="226">
        <v>69</v>
      </c>
      <c r="B72" s="203">
        <f>'E.Q Test'!C74</f>
        <v>1</v>
      </c>
      <c r="C72" s="203">
        <f>'E.Q Test'!D74</f>
        <v>0</v>
      </c>
      <c r="D72" s="203">
        <f>'E.Q Test'!E74</f>
        <v>0</v>
      </c>
      <c r="E72" s="203">
        <f>'E.Q Test'!F74</f>
        <v>0</v>
      </c>
      <c r="F72" s="203">
        <f>'E.Q Test'!G74</f>
        <v>0</v>
      </c>
      <c r="G72" s="203" t="s">
        <v>171</v>
      </c>
      <c r="H72" s="204">
        <f>SUMPRODUCT(B$2:F$2,B72:F72)</f>
        <v>5</v>
      </c>
      <c r="I72" s="196"/>
    </row>
    <row r="73" spans="1:9" ht="15" thickBot="1">
      <c r="A73" s="227">
        <v>70</v>
      </c>
      <c r="B73" s="203">
        <f>'E.Q Test'!C75</f>
        <v>1</v>
      </c>
      <c r="C73" s="203">
        <f>'E.Q Test'!D75</f>
        <v>0</v>
      </c>
      <c r="D73" s="203">
        <f>'E.Q Test'!E75</f>
        <v>0</v>
      </c>
      <c r="E73" s="203">
        <f>'E.Q Test'!F75</f>
        <v>0</v>
      </c>
      <c r="F73" s="203">
        <f>'E.Q Test'!G75</f>
        <v>0</v>
      </c>
      <c r="G73" s="203" t="s">
        <v>171</v>
      </c>
      <c r="H73" s="204">
        <f>SUMPRODUCT(B$2:F$2,B73:F73)</f>
        <v>5</v>
      </c>
      <c r="I73" s="196"/>
    </row>
    <row r="74" spans="1:9" ht="15" thickBot="1">
      <c r="A74" s="228">
        <v>71</v>
      </c>
      <c r="B74" s="203">
        <f>'E.Q Test'!C76</f>
        <v>0</v>
      </c>
      <c r="C74" s="203">
        <f>'E.Q Test'!D76</f>
        <v>0</v>
      </c>
      <c r="D74" s="203">
        <f>'E.Q Test'!E76</f>
        <v>0</v>
      </c>
      <c r="E74" s="203">
        <f>'E.Q Test'!F76</f>
        <v>0</v>
      </c>
      <c r="F74" s="203">
        <f>'E.Q Test'!G76</f>
        <v>1</v>
      </c>
      <c r="G74" s="203" t="s">
        <v>170</v>
      </c>
      <c r="H74" s="204">
        <f>SUMPRODUCT(B$1:F$1,B74:F74)</f>
        <v>5</v>
      </c>
      <c r="I74" s="196"/>
    </row>
    <row r="75" spans="1:9" ht="15" thickBot="1">
      <c r="A75" s="229">
        <v>72</v>
      </c>
      <c r="B75" s="203">
        <f>'E.Q Test'!C77</f>
        <v>0</v>
      </c>
      <c r="C75" s="203">
        <f>'E.Q Test'!D77</f>
        <v>0</v>
      </c>
      <c r="D75" s="203">
        <f>'E.Q Test'!E77</f>
        <v>0</v>
      </c>
      <c r="E75" s="203">
        <f>'E.Q Test'!F77</f>
        <v>1</v>
      </c>
      <c r="F75" s="203">
        <f>'E.Q Test'!G77</f>
        <v>0</v>
      </c>
      <c r="G75" s="203" t="s">
        <v>170</v>
      </c>
      <c r="H75" s="204">
        <f>SUMPRODUCT(B$1:F$1,B75:F75)</f>
        <v>4</v>
      </c>
      <c r="I75" s="196"/>
    </row>
    <row r="76" spans="1:9" ht="15" thickBot="1">
      <c r="A76" s="230">
        <v>73</v>
      </c>
      <c r="B76" s="203">
        <f>'E.Q Test'!C78</f>
        <v>1</v>
      </c>
      <c r="C76" s="203">
        <f>'E.Q Test'!D78</f>
        <v>0</v>
      </c>
      <c r="D76" s="203">
        <f>'E.Q Test'!E78</f>
        <v>0</v>
      </c>
      <c r="E76" s="203">
        <f>'E.Q Test'!F78</f>
        <v>0</v>
      </c>
      <c r="F76" s="203">
        <f>'E.Q Test'!G78</f>
        <v>0</v>
      </c>
      <c r="G76" s="203" t="s">
        <v>171</v>
      </c>
      <c r="H76" s="204">
        <f>SUMPRODUCT(B$2:F$2,B76:F76)</f>
        <v>5</v>
      </c>
      <c r="I76" s="196"/>
    </row>
    <row r="77" spans="1:9" ht="15" thickBot="1">
      <c r="A77" s="231">
        <v>74</v>
      </c>
      <c r="B77" s="203">
        <f>'E.Q Test'!C79</f>
        <v>0</v>
      </c>
      <c r="C77" s="203">
        <f>'E.Q Test'!D79</f>
        <v>1</v>
      </c>
      <c r="D77" s="203">
        <f>'E.Q Test'!E79</f>
        <v>0</v>
      </c>
      <c r="E77" s="203">
        <f>'E.Q Test'!F79</f>
        <v>0</v>
      </c>
      <c r="F77" s="203">
        <f>'E.Q Test'!G79</f>
        <v>0</v>
      </c>
      <c r="G77" s="203" t="s">
        <v>171</v>
      </c>
      <c r="H77" s="204">
        <f>SUMPRODUCT(B$2:F$2,B77:F77)</f>
        <v>4</v>
      </c>
      <c r="I77" s="196"/>
    </row>
    <row r="78" spans="1:9" ht="15" thickBot="1">
      <c r="A78" s="232">
        <v>75</v>
      </c>
      <c r="B78" s="203">
        <f>'E.Q Test'!C80</f>
        <v>0</v>
      </c>
      <c r="C78" s="203">
        <f>'E.Q Test'!D80</f>
        <v>1</v>
      </c>
      <c r="D78" s="203">
        <f>'E.Q Test'!E80</f>
        <v>0</v>
      </c>
      <c r="E78" s="203">
        <f>'E.Q Test'!F80</f>
        <v>0</v>
      </c>
      <c r="F78" s="203">
        <f>'E.Q Test'!G80</f>
        <v>0</v>
      </c>
      <c r="G78" s="203" t="s">
        <v>170</v>
      </c>
      <c r="H78" s="204">
        <f>SUMPRODUCT(B$1:F$1,B78:F78)</f>
        <v>2</v>
      </c>
      <c r="I78" s="196"/>
    </row>
    <row r="79" spans="1:9" ht="15" thickBot="1">
      <c r="A79" s="202">
        <v>76</v>
      </c>
      <c r="B79" s="203">
        <f>'E.Q Test'!C81</f>
        <v>0</v>
      </c>
      <c r="C79" s="203">
        <f>'E.Q Test'!D81</f>
        <v>1</v>
      </c>
      <c r="D79" s="203">
        <f>'E.Q Test'!E81</f>
        <v>0</v>
      </c>
      <c r="E79" s="203">
        <f>'E.Q Test'!F81</f>
        <v>0</v>
      </c>
      <c r="F79" s="203">
        <f>'E.Q Test'!G81</f>
        <v>0</v>
      </c>
      <c r="G79" s="203" t="s">
        <v>171</v>
      </c>
      <c r="H79" s="204">
        <f>SUMPRODUCT(B$2:F$2,B79:F79)</f>
        <v>4</v>
      </c>
      <c r="I79" s="196"/>
    </row>
    <row r="80" spans="1:9" ht="15" thickBot="1">
      <c r="A80" s="209">
        <v>77</v>
      </c>
      <c r="B80" s="203">
        <f>'E.Q Test'!C82</f>
        <v>0</v>
      </c>
      <c r="C80" s="203">
        <f>'E.Q Test'!D82</f>
        <v>0</v>
      </c>
      <c r="D80" s="203">
        <f>'E.Q Test'!E82</f>
        <v>0</v>
      </c>
      <c r="E80" s="203">
        <f>'E.Q Test'!F82</f>
        <v>0</v>
      </c>
      <c r="F80" s="203">
        <f>'E.Q Test'!G82</f>
        <v>1</v>
      </c>
      <c r="G80" s="203" t="s">
        <v>170</v>
      </c>
      <c r="H80" s="204">
        <f t="shared" ref="H80:H85" si="11">SUMPRODUCT(B$1:F$1,B80:F80)</f>
        <v>5</v>
      </c>
      <c r="I80" s="196"/>
    </row>
    <row r="81" spans="1:9" ht="15" thickBot="1">
      <c r="A81" s="218">
        <v>78</v>
      </c>
      <c r="B81" s="203">
        <f>'E.Q Test'!C83</f>
        <v>0</v>
      </c>
      <c r="C81" s="203">
        <f>'E.Q Test'!D83</f>
        <v>0</v>
      </c>
      <c r="D81" s="203">
        <f>'E.Q Test'!E83</f>
        <v>0</v>
      </c>
      <c r="E81" s="203">
        <f>'E.Q Test'!F83</f>
        <v>0</v>
      </c>
      <c r="F81" s="203">
        <f>'E.Q Test'!G83</f>
        <v>1</v>
      </c>
      <c r="G81" s="203" t="s">
        <v>170</v>
      </c>
      <c r="H81" s="204">
        <f t="shared" si="11"/>
        <v>5</v>
      </c>
      <c r="I81" s="196"/>
    </row>
    <row r="82" spans="1:9" ht="15" thickBot="1">
      <c r="A82" s="221">
        <v>79</v>
      </c>
      <c r="B82" s="203">
        <f>'E.Q Test'!C84</f>
        <v>0</v>
      </c>
      <c r="C82" s="203">
        <f>'E.Q Test'!D84</f>
        <v>0</v>
      </c>
      <c r="D82" s="203">
        <f>'E.Q Test'!E84</f>
        <v>0</v>
      </c>
      <c r="E82" s="203">
        <f>'E.Q Test'!F84</f>
        <v>1</v>
      </c>
      <c r="F82" s="203">
        <f>'E.Q Test'!G84</f>
        <v>0</v>
      </c>
      <c r="G82" s="203" t="s">
        <v>170</v>
      </c>
      <c r="H82" s="204">
        <f t="shared" si="11"/>
        <v>4</v>
      </c>
      <c r="I82" s="196"/>
    </row>
    <row r="83" spans="1:9" ht="15" thickBot="1">
      <c r="A83" s="222">
        <v>80</v>
      </c>
      <c r="B83" s="203">
        <f>'E.Q Test'!C85</f>
        <v>0</v>
      </c>
      <c r="C83" s="203">
        <f>'E.Q Test'!D85</f>
        <v>0</v>
      </c>
      <c r="D83" s="203">
        <f>'E.Q Test'!E85</f>
        <v>0</v>
      </c>
      <c r="E83" s="203">
        <f>'E.Q Test'!F85</f>
        <v>1</v>
      </c>
      <c r="F83" s="203">
        <f>'E.Q Test'!G85</f>
        <v>0</v>
      </c>
      <c r="G83" s="203" t="s">
        <v>170</v>
      </c>
      <c r="H83" s="204">
        <f t="shared" si="11"/>
        <v>4</v>
      </c>
      <c r="I83" s="196"/>
    </row>
    <row r="84" spans="1:9" ht="15" thickBot="1">
      <c r="A84" s="223">
        <v>81</v>
      </c>
      <c r="B84" s="203">
        <f>'E.Q Test'!C86</f>
        <v>0</v>
      </c>
      <c r="C84" s="203">
        <f>'E.Q Test'!D86</f>
        <v>0</v>
      </c>
      <c r="D84" s="203">
        <f>'E.Q Test'!E86</f>
        <v>0</v>
      </c>
      <c r="E84" s="203">
        <f>'E.Q Test'!F86</f>
        <v>0</v>
      </c>
      <c r="F84" s="203">
        <f>'E.Q Test'!G86</f>
        <v>1</v>
      </c>
      <c r="G84" s="203" t="s">
        <v>170</v>
      </c>
      <c r="H84" s="204">
        <f t="shared" si="11"/>
        <v>5</v>
      </c>
      <c r="I84" s="196"/>
    </row>
    <row r="85" spans="1:9" ht="15" thickBot="1">
      <c r="A85" s="224">
        <v>82</v>
      </c>
      <c r="B85" s="203">
        <f>'E.Q Test'!C87</f>
        <v>0</v>
      </c>
      <c r="C85" s="203">
        <f>'E.Q Test'!D87</f>
        <v>0</v>
      </c>
      <c r="D85" s="203">
        <f>'E.Q Test'!E87</f>
        <v>0</v>
      </c>
      <c r="E85" s="203">
        <f>'E.Q Test'!F87</f>
        <v>1</v>
      </c>
      <c r="F85" s="203">
        <f>'E.Q Test'!G87</f>
        <v>0</v>
      </c>
      <c r="G85" s="203" t="s">
        <v>170</v>
      </c>
      <c r="H85" s="204">
        <f t="shared" si="11"/>
        <v>4</v>
      </c>
      <c r="I85" s="196"/>
    </row>
    <row r="86" spans="1:9" ht="15" thickBot="1">
      <c r="A86" s="225">
        <v>83</v>
      </c>
      <c r="B86" s="203">
        <f>'E.Q Test'!C88</f>
        <v>1</v>
      </c>
      <c r="C86" s="203">
        <f>'E.Q Test'!D88</f>
        <v>0</v>
      </c>
      <c r="D86" s="203">
        <f>'E.Q Test'!E88</f>
        <v>0</v>
      </c>
      <c r="E86" s="203">
        <f>'E.Q Test'!F88</f>
        <v>0</v>
      </c>
      <c r="F86" s="203">
        <f>'E.Q Test'!G88</f>
        <v>0</v>
      </c>
      <c r="G86" s="203" t="s">
        <v>171</v>
      </c>
      <c r="H86" s="204">
        <f>SUMPRODUCT(B$2:F$2,B86:F86)</f>
        <v>5</v>
      </c>
      <c r="I86" s="196"/>
    </row>
    <row r="87" spans="1:9" ht="15" thickBot="1">
      <c r="A87" s="226">
        <v>84</v>
      </c>
      <c r="B87" s="203">
        <f>'E.Q Test'!C89</f>
        <v>0</v>
      </c>
      <c r="C87" s="203">
        <f>'E.Q Test'!D89</f>
        <v>0</v>
      </c>
      <c r="D87" s="203">
        <f>'E.Q Test'!E89</f>
        <v>0</v>
      </c>
      <c r="E87" s="203">
        <f>'E.Q Test'!F89</f>
        <v>0</v>
      </c>
      <c r="F87" s="203">
        <f>'E.Q Test'!G89</f>
        <v>1</v>
      </c>
      <c r="G87" s="203" t="s">
        <v>170</v>
      </c>
      <c r="H87" s="204">
        <f>SUMPRODUCT(B$1:F$1,B87:F87)</f>
        <v>5</v>
      </c>
      <c r="I87" s="196"/>
    </row>
    <row r="88" spans="1:9" ht="15" thickBot="1">
      <c r="A88" s="227">
        <v>85</v>
      </c>
      <c r="B88" s="203">
        <f>'E.Q Test'!C90</f>
        <v>0</v>
      </c>
      <c r="C88" s="203">
        <f>'E.Q Test'!D90</f>
        <v>1</v>
      </c>
      <c r="D88" s="203">
        <f>'E.Q Test'!E90</f>
        <v>0</v>
      </c>
      <c r="E88" s="203">
        <f>'E.Q Test'!F90</f>
        <v>0</v>
      </c>
      <c r="F88" s="203">
        <f>'E.Q Test'!G90</f>
        <v>0</v>
      </c>
      <c r="G88" s="203" t="s">
        <v>171</v>
      </c>
      <c r="H88" s="204">
        <f>SUMPRODUCT(B$2:F$2,B88:F88)</f>
        <v>4</v>
      </c>
      <c r="I88" s="196"/>
    </row>
    <row r="89" spans="1:9" ht="15" thickBot="1">
      <c r="A89" s="228">
        <v>86</v>
      </c>
      <c r="B89" s="203">
        <f>'E.Q Test'!C91</f>
        <v>0</v>
      </c>
      <c r="C89" s="203">
        <f>'E.Q Test'!D91</f>
        <v>0</v>
      </c>
      <c r="D89" s="203">
        <f>'E.Q Test'!E91</f>
        <v>0</v>
      </c>
      <c r="E89" s="203">
        <f>'E.Q Test'!F91</f>
        <v>0</v>
      </c>
      <c r="F89" s="203">
        <f>'E.Q Test'!G91</f>
        <v>1</v>
      </c>
      <c r="G89" s="203" t="s">
        <v>170</v>
      </c>
      <c r="H89" s="204">
        <f>SUMPRODUCT(B$1:F$1,B89:F89)</f>
        <v>5</v>
      </c>
      <c r="I89" s="196"/>
    </row>
    <row r="90" spans="1:9" ht="15" thickBot="1">
      <c r="A90" s="229">
        <v>87</v>
      </c>
      <c r="B90" s="203">
        <f>'E.Q Test'!C92</f>
        <v>0</v>
      </c>
      <c r="C90" s="203">
        <f>'E.Q Test'!D92</f>
        <v>0</v>
      </c>
      <c r="D90" s="203">
        <f>'E.Q Test'!E92</f>
        <v>0</v>
      </c>
      <c r="E90" s="203">
        <f>'E.Q Test'!F92</f>
        <v>0</v>
      </c>
      <c r="F90" s="203">
        <f>'E.Q Test'!G92</f>
        <v>1</v>
      </c>
      <c r="G90" s="203" t="s">
        <v>170</v>
      </c>
      <c r="H90" s="204">
        <f>SUMPRODUCT(B$1:F$1,B90:F90)</f>
        <v>5</v>
      </c>
      <c r="I90" s="196"/>
    </row>
    <row r="91" spans="1:9" ht="15" thickBot="1">
      <c r="A91" s="230">
        <v>88</v>
      </c>
      <c r="B91" s="203">
        <f>'E.Q Test'!C93</f>
        <v>1</v>
      </c>
      <c r="C91" s="203">
        <f>'E.Q Test'!D93</f>
        <v>0</v>
      </c>
      <c r="D91" s="203">
        <f>'E.Q Test'!E93</f>
        <v>0</v>
      </c>
      <c r="E91" s="203">
        <f>'E.Q Test'!F93</f>
        <v>0</v>
      </c>
      <c r="F91" s="203">
        <f>'E.Q Test'!G93</f>
        <v>0</v>
      </c>
      <c r="G91" s="203" t="s">
        <v>171</v>
      </c>
      <c r="H91" s="204">
        <f>SUMPRODUCT(B$2:F$2,B91:F91)</f>
        <v>5</v>
      </c>
      <c r="I91" s="196"/>
    </row>
    <row r="92" spans="1:9" ht="15" thickBot="1">
      <c r="A92" s="231">
        <v>89</v>
      </c>
      <c r="B92" s="203">
        <f>'E.Q Test'!C94</f>
        <v>1</v>
      </c>
      <c r="C92" s="203">
        <f>'E.Q Test'!D94</f>
        <v>0</v>
      </c>
      <c r="D92" s="203">
        <f>'E.Q Test'!E94</f>
        <v>0</v>
      </c>
      <c r="E92" s="203">
        <f>'E.Q Test'!F94</f>
        <v>0</v>
      </c>
      <c r="F92" s="203">
        <f>'E.Q Test'!G94</f>
        <v>0</v>
      </c>
      <c r="G92" s="203" t="s">
        <v>171</v>
      </c>
      <c r="H92" s="204">
        <f>SUMPRODUCT(B$2:F$2,B92:F92)</f>
        <v>5</v>
      </c>
      <c r="I92" s="196"/>
    </row>
    <row r="93" spans="1:9" ht="15" thickBot="1">
      <c r="A93" s="232">
        <v>90</v>
      </c>
      <c r="B93" s="203">
        <f>'E.Q Test'!C95</f>
        <v>0</v>
      </c>
      <c r="C93" s="203">
        <f>'E.Q Test'!D95</f>
        <v>0</v>
      </c>
      <c r="D93" s="203">
        <f>'E.Q Test'!E95</f>
        <v>1</v>
      </c>
      <c r="E93" s="203">
        <f>'E.Q Test'!F95</f>
        <v>0</v>
      </c>
      <c r="F93" s="203">
        <f>'E.Q Test'!G95</f>
        <v>0</v>
      </c>
      <c r="G93" s="203" t="s">
        <v>170</v>
      </c>
      <c r="H93" s="204">
        <f>SUMPRODUCT(B$1:F$1,B93:F93)</f>
        <v>3</v>
      </c>
      <c r="I93" s="196"/>
    </row>
    <row r="94" spans="1:9" ht="15.75" thickBot="1">
      <c r="A94" s="243" t="s">
        <v>209</v>
      </c>
      <c r="B94" s="215">
        <f>SUM(B4:B93)</f>
        <v>26</v>
      </c>
      <c r="C94" s="215">
        <f>SUM(C4:C93)</f>
        <v>22</v>
      </c>
      <c r="D94" s="215">
        <f>SUM(D4:D93)</f>
        <v>4</v>
      </c>
      <c r="E94" s="215">
        <f>SUM(E4:E93)</f>
        <v>20</v>
      </c>
      <c r="F94" s="215">
        <f>SUM(F4:F93)</f>
        <v>18</v>
      </c>
      <c r="G94" s="244"/>
      <c r="H94" s="215">
        <f>SUM(H4:H93)</f>
        <v>392</v>
      </c>
    </row>
  </sheetData>
  <sheetProtection password="EA45" sheet="1" objects="1" scenarios="1" selectLockedCells="1"/>
  <pageMargins left="0.7" right="0.7" top="0.75" bottom="0.75" header="0.3" footer="0.3"/>
  <pageSetup orientation="portrait" r:id="rId1"/>
  <cellWatches>
    <cellWatch r="Q6"/>
    <cellWatch r="Q7"/>
    <cellWatch r="Q8"/>
    <cellWatch r="Q9"/>
    <cellWatch r="Q10"/>
    <cellWatch r="Q11"/>
    <cellWatch r="Q12"/>
    <cellWatch r="Q13"/>
    <cellWatch r="Q14"/>
    <cellWatch r="Q15"/>
    <cellWatch r="Q16"/>
    <cellWatch r="Q17"/>
    <cellWatch r="Q18"/>
    <cellWatch r="Q19"/>
  </cellWatch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85" zoomScaleNormal="85" workbookViewId="0">
      <selection sqref="A1:G1048576"/>
    </sheetView>
  </sheetViews>
  <sheetFormatPr defaultColWidth="8.875" defaultRowHeight="14.25"/>
  <cols>
    <col min="1" max="7" width="3.25" style="1" customWidth="1"/>
    <col min="8" max="16384" width="8.875" style="1"/>
  </cols>
  <sheetData>
    <row r="1" spans="1:6" ht="34.15" customHeight="1" thickTop="1" thickBot="1">
      <c r="A1" s="141" t="s">
        <v>757</v>
      </c>
      <c r="B1" s="142" t="s">
        <v>758</v>
      </c>
      <c r="C1" s="143" t="s">
        <v>759</v>
      </c>
      <c r="D1" s="174" t="s">
        <v>887</v>
      </c>
      <c r="E1" s="175" t="s">
        <v>888</v>
      </c>
      <c r="F1" s="176" t="s">
        <v>889</v>
      </c>
    </row>
    <row r="2" spans="1:6" ht="60.6" customHeight="1" thickTop="1" thickBot="1">
      <c r="A2" s="144" t="s">
        <v>760</v>
      </c>
      <c r="B2" s="17" t="s">
        <v>761</v>
      </c>
      <c r="C2" s="18" t="s">
        <v>762</v>
      </c>
      <c r="D2" s="165" t="s">
        <v>864</v>
      </c>
      <c r="E2" s="168" t="s">
        <v>871</v>
      </c>
      <c r="F2" s="169" t="s">
        <v>872</v>
      </c>
    </row>
    <row r="3" spans="1:6" ht="60.6" customHeight="1" thickBot="1">
      <c r="A3" s="144" t="s">
        <v>763</v>
      </c>
      <c r="B3" s="17" t="s">
        <v>764</v>
      </c>
      <c r="C3" s="18" t="s">
        <v>765</v>
      </c>
      <c r="D3" s="166" t="s">
        <v>865</v>
      </c>
      <c r="E3" s="170" t="s">
        <v>873</v>
      </c>
      <c r="F3" s="171" t="s">
        <v>874</v>
      </c>
    </row>
    <row r="4" spans="1:6" ht="60.6" customHeight="1" thickBot="1">
      <c r="A4" s="144" t="s">
        <v>766</v>
      </c>
      <c r="B4" s="17" t="s">
        <v>767</v>
      </c>
      <c r="C4" s="18" t="s">
        <v>768</v>
      </c>
      <c r="D4" s="166" t="s">
        <v>866</v>
      </c>
      <c r="E4" s="170" t="s">
        <v>875</v>
      </c>
      <c r="F4" s="171" t="s">
        <v>876</v>
      </c>
    </row>
    <row r="5" spans="1:6" ht="60.6" customHeight="1" thickBot="1">
      <c r="A5" s="144" t="s">
        <v>769</v>
      </c>
      <c r="B5" s="17" t="s">
        <v>770</v>
      </c>
      <c r="C5" s="18" t="s">
        <v>771</v>
      </c>
      <c r="D5" s="166" t="s">
        <v>895</v>
      </c>
      <c r="E5" s="170" t="s">
        <v>877</v>
      </c>
      <c r="F5" s="171" t="s">
        <v>878</v>
      </c>
    </row>
    <row r="6" spans="1:6" ht="409.6" thickBot="1">
      <c r="A6" s="144" t="s">
        <v>772</v>
      </c>
      <c r="B6" s="17" t="s">
        <v>773</v>
      </c>
      <c r="C6" s="18" t="s">
        <v>774</v>
      </c>
      <c r="D6" s="166" t="s">
        <v>867</v>
      </c>
      <c r="E6" s="170" t="s">
        <v>879</v>
      </c>
      <c r="F6" s="171" t="s">
        <v>880</v>
      </c>
    </row>
    <row r="7" spans="1:6" ht="409.6" thickBot="1">
      <c r="A7" s="144" t="s">
        <v>775</v>
      </c>
      <c r="B7" s="17" t="s">
        <v>776</v>
      </c>
      <c r="C7" s="18" t="s">
        <v>777</v>
      </c>
      <c r="D7" s="166" t="s">
        <v>868</v>
      </c>
      <c r="E7" s="170" t="s">
        <v>881</v>
      </c>
      <c r="F7" s="171" t="s">
        <v>882</v>
      </c>
    </row>
    <row r="8" spans="1:6" ht="409.6" thickBot="1">
      <c r="A8" s="144" t="s">
        <v>778</v>
      </c>
      <c r="B8" s="17" t="s">
        <v>779</v>
      </c>
      <c r="C8" s="18" t="s">
        <v>780</v>
      </c>
      <c r="D8" s="166" t="s">
        <v>869</v>
      </c>
      <c r="E8" s="170" t="s">
        <v>883</v>
      </c>
      <c r="F8" s="171" t="s">
        <v>884</v>
      </c>
    </row>
    <row r="9" spans="1:6" ht="409.6" thickBot="1">
      <c r="A9" s="145" t="s">
        <v>781</v>
      </c>
      <c r="B9" s="146" t="s">
        <v>782</v>
      </c>
      <c r="C9" s="147" t="s">
        <v>783</v>
      </c>
      <c r="D9" s="167" t="s">
        <v>870</v>
      </c>
      <c r="E9" s="172" t="s">
        <v>885</v>
      </c>
      <c r="F9" s="173" t="s">
        <v>886</v>
      </c>
    </row>
  </sheetData>
  <sheetProtection password="EA45" sheet="1" objects="1" scenarios="1" selectLockedCells="1"/>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3"/>
  <sheetViews>
    <sheetView rightToLeft="1" workbookViewId="0">
      <selection activeCell="C5" sqref="C5"/>
    </sheetView>
  </sheetViews>
  <sheetFormatPr defaultColWidth="8.875" defaultRowHeight="18"/>
  <cols>
    <col min="1" max="1" width="4.125" style="83" customWidth="1"/>
    <col min="2" max="2" width="88" style="83" bestFit="1" customWidth="1"/>
    <col min="3" max="3" width="19.25" style="163" customWidth="1"/>
    <col min="4" max="4" width="48.875" style="164" customWidth="1"/>
    <col min="5" max="16" width="8.375" style="163" customWidth="1"/>
    <col min="17" max="29" width="8.375" style="163" hidden="1" customWidth="1"/>
    <col min="30" max="31" width="8.375" style="188" hidden="1" customWidth="1"/>
    <col min="32" max="32" width="8.875" style="183" hidden="1" customWidth="1"/>
    <col min="33" max="33" width="4.875" style="181" hidden="1" customWidth="1"/>
    <col min="34" max="34" width="12.625" style="182" hidden="1" customWidth="1"/>
    <col min="35" max="35" width="27.125" style="182" hidden="1" customWidth="1"/>
    <col min="36" max="36" width="5.375" style="182" hidden="1" customWidth="1"/>
    <col min="37" max="40" width="8.875" style="182" hidden="1" customWidth="1"/>
    <col min="41" max="41" width="13.875" style="1" hidden="1" customWidth="1"/>
    <col min="42" max="43" width="8.875" style="1" hidden="1" customWidth="1"/>
    <col min="44" max="71" width="8.875" style="1" customWidth="1"/>
    <col min="72" max="16384" width="8.875" style="1"/>
  </cols>
  <sheetData>
    <row r="1" spans="1:42" ht="47.45" customHeight="1">
      <c r="A1" s="314" t="s">
        <v>784</v>
      </c>
      <c r="B1" s="314"/>
      <c r="C1" s="314"/>
      <c r="D1" s="148"/>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79"/>
      <c r="AE1" s="179"/>
      <c r="AF1" s="180"/>
    </row>
    <row r="2" spans="1:42" ht="70.150000000000006" customHeight="1">
      <c r="A2" s="315" t="s">
        <v>785</v>
      </c>
      <c r="B2" s="315"/>
      <c r="C2" s="315"/>
      <c r="D2" s="150"/>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79"/>
      <c r="AE2" s="179"/>
    </row>
    <row r="3" spans="1:42">
      <c r="A3" s="313" t="s">
        <v>786</v>
      </c>
      <c r="B3" s="313"/>
      <c r="C3" s="316" t="s">
        <v>375</v>
      </c>
      <c r="D3" s="152"/>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84"/>
      <c r="AE3" s="184"/>
    </row>
    <row r="4" spans="1:42" ht="18.75" thickBot="1">
      <c r="A4" s="153"/>
      <c r="B4" s="154" t="s">
        <v>787</v>
      </c>
      <c r="C4" s="317"/>
      <c r="D4" s="152"/>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84"/>
      <c r="AE4" s="184"/>
    </row>
    <row r="5" spans="1:42" ht="18.75" thickBot="1">
      <c r="A5" s="155">
        <v>1</v>
      </c>
      <c r="B5" s="155" t="s">
        <v>788</v>
      </c>
      <c r="C5" s="156">
        <v>2</v>
      </c>
      <c r="D5" s="157"/>
      <c r="E5" s="158"/>
      <c r="F5" s="158"/>
      <c r="G5" s="158"/>
      <c r="H5" s="158"/>
      <c r="I5" s="158"/>
      <c r="J5" s="158"/>
      <c r="K5" s="158"/>
      <c r="L5" s="158"/>
      <c r="M5" s="158"/>
      <c r="N5" s="158"/>
      <c r="O5" s="158"/>
      <c r="P5" s="158"/>
      <c r="Q5" s="158"/>
      <c r="R5" s="158"/>
      <c r="S5" s="158"/>
      <c r="T5" s="158"/>
      <c r="U5" s="158"/>
      <c r="V5" s="158"/>
      <c r="W5" s="158"/>
      <c r="X5" s="158"/>
      <c r="Y5" s="158"/>
      <c r="Z5" s="158"/>
      <c r="AA5" s="158"/>
      <c r="AB5" s="158"/>
      <c r="AC5" s="158"/>
      <c r="AD5" s="185"/>
      <c r="AE5" s="185"/>
      <c r="AF5" s="186" t="s">
        <v>789</v>
      </c>
      <c r="AG5" s="181">
        <f>C5</f>
        <v>2</v>
      </c>
      <c r="AH5" s="166" t="s">
        <v>895</v>
      </c>
      <c r="AI5" s="186" t="s">
        <v>771</v>
      </c>
      <c r="AJ5" s="186" t="s">
        <v>789</v>
      </c>
      <c r="AK5" s="182">
        <f ca="1">SUMIF(AF:AG,AJ5,AG:AG)</f>
        <v>13</v>
      </c>
      <c r="AL5" s="182">
        <f ca="1">IF(AK5=(LARGE($AK$5:$AK$12,1)),1,+IF(AK5=(LARGE($AK$5:$AK$12,2)),2,""))</f>
        <v>1</v>
      </c>
      <c r="AM5" s="182" t="str">
        <f ca="1">IF(AND(AL5=1,(COUNTIF(AL5:AL12,1))=1),"",+IF(AND(AL5=1,(COUNTIF(AL5:AL12,1))&gt;1),AL5+1,+IF(AL5=2,AL5,"")))</f>
        <v/>
      </c>
      <c r="AN5" s="189">
        <v>1</v>
      </c>
      <c r="AO5" s="190" t="str">
        <f ca="1">INDEX(AH:AM,+MATCH(AN5,AL:AL,0),2)</f>
        <v>IMP  اجرا کننده</v>
      </c>
      <c r="AP5" s="190" t="str">
        <f ca="1">INDEX(AH:AM,+MATCH(AN5,AL:AL,0),1)</f>
        <v>IMPLEMENTER</v>
      </c>
    </row>
    <row r="6" spans="1:42" ht="27" thickBot="1">
      <c r="A6" s="155">
        <v>2</v>
      </c>
      <c r="B6" s="155" t="s">
        <v>790</v>
      </c>
      <c r="C6" s="156">
        <v>2</v>
      </c>
      <c r="D6" s="157"/>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85"/>
      <c r="AE6" s="185"/>
      <c r="AF6" s="186" t="s">
        <v>791</v>
      </c>
      <c r="AG6" s="181">
        <f t="shared" ref="AG6:AG69" si="0">C6</f>
        <v>2</v>
      </c>
      <c r="AH6" s="166" t="s">
        <v>867</v>
      </c>
      <c r="AI6" s="186" t="s">
        <v>774</v>
      </c>
      <c r="AJ6" s="186" t="s">
        <v>791</v>
      </c>
      <c r="AK6" s="182">
        <f t="shared" ref="AK6:AK12" ca="1" si="1">SUMIF(AF:AG,AJ6,AG:AG)</f>
        <v>12</v>
      </c>
      <c r="AL6" s="182">
        <f t="shared" ref="AL6:AL12" ca="1" si="2">IF(AK6=(LARGE($AK$5:$AK$12,1)),1,+IF(AK6=(LARGE($AK$5:$AK$12,2)),2,""))</f>
        <v>2</v>
      </c>
      <c r="AM6" s="182">
        <f ca="1">IF(AND(AL6=1,(COUNTIF(AL5:AL12,1))=1),"",+IF(AND(AL6=1,(COUNTIF(AL5:AL12,1))&gt;1),AL6+1,+IF(AL6=2,AL6,"")))</f>
        <v>2</v>
      </c>
      <c r="AN6" s="189">
        <v>2</v>
      </c>
      <c r="AO6" s="190" t="str">
        <f ca="1">INDEX(AH:AM,+MATCH(AN6,AM:AM,-1),2)</f>
        <v>CF  تکمیل کننده / تمام کننده</v>
      </c>
      <c r="AP6" s="190" t="str">
        <f ca="1">INDEX(AH:AM,+MATCH(AN6,AM:AM,-1),1)</f>
        <v>COMPLETER FINISHER</v>
      </c>
    </row>
    <row r="7" spans="1:42" ht="18.75" thickBot="1">
      <c r="A7" s="155">
        <v>3</v>
      </c>
      <c r="B7" s="155" t="s">
        <v>792</v>
      </c>
      <c r="C7" s="156">
        <v>2</v>
      </c>
      <c r="D7" s="157"/>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85"/>
      <c r="AE7" s="185"/>
      <c r="AF7" s="187" t="s">
        <v>793</v>
      </c>
      <c r="AG7" s="181">
        <f t="shared" si="0"/>
        <v>2</v>
      </c>
      <c r="AH7" s="166" t="s">
        <v>869</v>
      </c>
      <c r="AI7" s="187" t="s">
        <v>780</v>
      </c>
      <c r="AJ7" s="187" t="s">
        <v>793</v>
      </c>
      <c r="AK7" s="182">
        <f t="shared" ca="1" si="1"/>
        <v>6</v>
      </c>
      <c r="AL7" s="182" t="str">
        <f t="shared" ca="1" si="2"/>
        <v/>
      </c>
      <c r="AM7" s="182" t="str">
        <f ca="1">IF(AND(AL7=1,(COUNTIF(AL5:AL12,1))=1),"",+IF(AND(AL7=1,(COUNTIF(AL5:AL12,1))&gt;1),AL7+1,+IF(AL7=2,AL7,"")))</f>
        <v/>
      </c>
    </row>
    <row r="8" spans="1:42" ht="27" customHeight="1" thickTop="1" thickBot="1">
      <c r="A8" s="155">
        <v>4</v>
      </c>
      <c r="B8" s="155" t="s">
        <v>794</v>
      </c>
      <c r="C8" s="156">
        <v>1</v>
      </c>
      <c r="D8" s="157"/>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85"/>
      <c r="AE8" s="185"/>
      <c r="AF8" s="186" t="s">
        <v>795</v>
      </c>
      <c r="AG8" s="181">
        <f t="shared" si="0"/>
        <v>1</v>
      </c>
      <c r="AH8" s="165" t="s">
        <v>864</v>
      </c>
      <c r="AI8" s="186" t="s">
        <v>762</v>
      </c>
      <c r="AJ8" s="186" t="s">
        <v>795</v>
      </c>
      <c r="AK8" s="182">
        <f t="shared" ca="1" si="1"/>
        <v>9</v>
      </c>
      <c r="AL8" s="182" t="str">
        <f t="shared" ca="1" si="2"/>
        <v/>
      </c>
      <c r="AM8" s="182" t="str">
        <f ca="1">IF(AND(AL8=1,(COUNTIF(AL5:AL12,1))=1),"",+IF(AND(AL8=1,(COUNTIF(AL5:AL12,1))&gt;1),AL8+1,+IF(AL8=2,AL8,"")))</f>
        <v/>
      </c>
    </row>
    <row r="9" spans="1:42" ht="27" thickBot="1">
      <c r="A9" s="155">
        <v>5</v>
      </c>
      <c r="B9" s="155" t="s">
        <v>796</v>
      </c>
      <c r="C9" s="156"/>
      <c r="D9" s="157"/>
      <c r="E9" s="158"/>
      <c r="F9" s="158"/>
      <c r="G9" s="158"/>
      <c r="H9" s="158"/>
      <c r="I9" s="158"/>
      <c r="J9" s="158"/>
      <c r="K9" s="158"/>
      <c r="L9" s="158"/>
      <c r="M9" s="158"/>
      <c r="N9" s="158"/>
      <c r="O9" s="158"/>
      <c r="P9" s="158"/>
      <c r="Q9" s="158"/>
      <c r="R9" s="158"/>
      <c r="S9" s="158"/>
      <c r="T9" s="158"/>
      <c r="U9" s="158"/>
      <c r="V9" s="158"/>
      <c r="W9" s="158"/>
      <c r="X9" s="158"/>
      <c r="Y9" s="158"/>
      <c r="Z9" s="158"/>
      <c r="AA9" s="158"/>
      <c r="AB9" s="158"/>
      <c r="AC9" s="158"/>
      <c r="AD9" s="185"/>
      <c r="AE9" s="185"/>
      <c r="AF9" s="186" t="s">
        <v>797</v>
      </c>
      <c r="AG9" s="181">
        <f t="shared" si="0"/>
        <v>0</v>
      </c>
      <c r="AH9" s="166" t="s">
        <v>866</v>
      </c>
      <c r="AI9" s="186" t="s">
        <v>768</v>
      </c>
      <c r="AJ9" s="186" t="s">
        <v>797</v>
      </c>
      <c r="AK9" s="182">
        <f t="shared" ca="1" si="1"/>
        <v>6</v>
      </c>
      <c r="AL9" s="182" t="str">
        <f t="shared" ca="1" si="2"/>
        <v/>
      </c>
      <c r="AM9" s="182" t="str">
        <f ca="1">IF(AND(AL9=1,(COUNTIF(AL5:AL12,1))=1),"",+IF(AND(AL9=1,(COUNTIF(AL5:AL12,1))&gt;1),AL9+1,+IF(AL9=2,AL9,"")))</f>
        <v/>
      </c>
    </row>
    <row r="10" spans="1:42" ht="39.75" thickBot="1">
      <c r="A10" s="155">
        <v>6</v>
      </c>
      <c r="B10" s="155" t="s">
        <v>798</v>
      </c>
      <c r="C10" s="156">
        <v>1</v>
      </c>
      <c r="D10" s="157"/>
      <c r="E10" s="158"/>
      <c r="F10" s="158"/>
      <c r="G10" s="158"/>
      <c r="H10" s="158"/>
      <c r="I10" s="158"/>
      <c r="J10" s="158"/>
      <c r="K10" s="158"/>
      <c r="L10" s="158"/>
      <c r="M10" s="158"/>
      <c r="N10" s="158"/>
      <c r="O10" s="158"/>
      <c r="P10" s="158"/>
      <c r="Q10" s="158"/>
      <c r="R10" s="158"/>
      <c r="S10" s="158"/>
      <c r="T10" s="158"/>
      <c r="U10" s="158"/>
      <c r="V10" s="158"/>
      <c r="W10" s="158"/>
      <c r="X10" s="158"/>
      <c r="Y10" s="158"/>
      <c r="Z10" s="158"/>
      <c r="AA10" s="158"/>
      <c r="AB10" s="158"/>
      <c r="AC10" s="158"/>
      <c r="AD10" s="185"/>
      <c r="AE10" s="185"/>
      <c r="AF10" s="186" t="s">
        <v>799</v>
      </c>
      <c r="AG10" s="181">
        <f t="shared" si="0"/>
        <v>1</v>
      </c>
      <c r="AH10" s="166" t="s">
        <v>868</v>
      </c>
      <c r="AI10" s="186" t="s">
        <v>777</v>
      </c>
      <c r="AJ10" s="186" t="s">
        <v>799</v>
      </c>
      <c r="AK10" s="182">
        <f t="shared" ca="1" si="1"/>
        <v>6</v>
      </c>
      <c r="AL10" s="182" t="str">
        <f t="shared" ca="1" si="2"/>
        <v/>
      </c>
      <c r="AM10" s="182" t="str">
        <f ca="1">IF(AND(AL10=1,(COUNTIF(AL5:AL12,1))=1),"",+IF(AND(AL10=1,(COUNTIF(AL5:AL12,1))&gt;1),AL10+1,+IF(AL10=2,AL10,"")))</f>
        <v/>
      </c>
    </row>
    <row r="11" spans="1:42" ht="33.75" customHeight="1" thickBot="1">
      <c r="A11" s="155">
        <v>7</v>
      </c>
      <c r="B11" s="155" t="s">
        <v>800</v>
      </c>
      <c r="C11" s="156">
        <v>1</v>
      </c>
      <c r="D11" s="157"/>
      <c r="E11" s="158"/>
      <c r="F11" s="158"/>
      <c r="G11" s="158"/>
      <c r="H11" s="158"/>
      <c r="I11" s="158"/>
      <c r="J11" s="158"/>
      <c r="K11" s="158"/>
      <c r="L11" s="158"/>
      <c r="M11" s="158"/>
      <c r="N11" s="158"/>
      <c r="O11" s="158"/>
      <c r="P11" s="158"/>
      <c r="Q11" s="158"/>
      <c r="R11" s="158"/>
      <c r="S11" s="158"/>
      <c r="T11" s="158"/>
      <c r="U11" s="158"/>
      <c r="V11" s="158"/>
      <c r="W11" s="158"/>
      <c r="X11" s="158"/>
      <c r="Y11" s="158"/>
      <c r="Z11" s="158"/>
      <c r="AA11" s="158"/>
      <c r="AB11" s="158"/>
      <c r="AC11" s="158"/>
      <c r="AD11" s="185"/>
      <c r="AE11" s="185"/>
      <c r="AF11" s="186" t="s">
        <v>801</v>
      </c>
      <c r="AG11" s="181">
        <f t="shared" si="0"/>
        <v>1</v>
      </c>
      <c r="AH11" s="166" t="s">
        <v>865</v>
      </c>
      <c r="AI11" s="186" t="s">
        <v>765</v>
      </c>
      <c r="AJ11" s="186" t="s">
        <v>801</v>
      </c>
      <c r="AK11" s="182">
        <f t="shared" ca="1" si="1"/>
        <v>8</v>
      </c>
      <c r="AL11" s="182" t="str">
        <f t="shared" ca="1" si="2"/>
        <v/>
      </c>
      <c r="AM11" s="182" t="str">
        <f ca="1">IF(AND(AL11=1,(COUNTIF(AL5:AL12,1))=1),"",+IF(AND(AL11=1,(COUNTIF(AL5:AL12,1))&gt;1),AL11+1,+IF(AL11=2,AL11,"")))</f>
        <v/>
      </c>
    </row>
    <row r="12" spans="1:42" ht="18.75" thickBot="1">
      <c r="A12" s="155">
        <v>8</v>
      </c>
      <c r="B12" s="155" t="s">
        <v>802</v>
      </c>
      <c r="C12" s="156">
        <v>1</v>
      </c>
      <c r="D12" s="157"/>
      <c r="E12" s="158"/>
      <c r="F12" s="158"/>
      <c r="G12" s="158"/>
      <c r="H12" s="158"/>
      <c r="I12" s="158"/>
      <c r="J12" s="158"/>
      <c r="K12" s="158"/>
      <c r="L12" s="158"/>
      <c r="M12" s="158"/>
      <c r="N12" s="158"/>
      <c r="O12" s="158"/>
      <c r="P12" s="158"/>
      <c r="Q12" s="158"/>
      <c r="R12" s="158"/>
      <c r="S12" s="158"/>
      <c r="T12" s="158"/>
      <c r="U12" s="158"/>
      <c r="V12" s="158"/>
      <c r="W12" s="158"/>
      <c r="X12" s="158"/>
      <c r="Y12" s="158"/>
      <c r="Z12" s="158"/>
      <c r="AA12" s="158"/>
      <c r="AB12" s="158"/>
      <c r="AC12" s="158"/>
      <c r="AD12" s="185"/>
      <c r="AE12" s="185"/>
      <c r="AF12" s="186" t="s">
        <v>803</v>
      </c>
      <c r="AG12" s="181">
        <f t="shared" si="0"/>
        <v>1</v>
      </c>
      <c r="AH12" s="167" t="s">
        <v>870</v>
      </c>
      <c r="AI12" s="186" t="s">
        <v>783</v>
      </c>
      <c r="AJ12" s="186" t="s">
        <v>803</v>
      </c>
      <c r="AK12" s="182">
        <f t="shared" ca="1" si="1"/>
        <v>10</v>
      </c>
      <c r="AL12" s="182" t="str">
        <f t="shared" ca="1" si="2"/>
        <v/>
      </c>
      <c r="AM12" s="182" t="str">
        <f ca="1">IF(AND(AL12=1,(COUNTIF(AL5:AL12,1))=1),"",+IF(AND(AL12=1,(COUNTIF(AL5:AL12,1))&gt;1),AL12+1,+IF(AL12=2,AL12,"")))</f>
        <v/>
      </c>
    </row>
    <row r="13" spans="1:42" ht="18.75" thickTop="1">
      <c r="A13" s="313" t="s">
        <v>804</v>
      </c>
      <c r="B13" s="313"/>
      <c r="C13" s="159">
        <f>SUM(C5:C12)</f>
        <v>10</v>
      </c>
      <c r="D13" s="160" t="str">
        <f>IF(C13=10,"","مجموع امتیازات باید 10 باشد- لطفا امتیازات را تغییر دهید")</f>
        <v/>
      </c>
      <c r="E13" s="158"/>
      <c r="F13" s="158"/>
      <c r="G13" s="158"/>
      <c r="H13" s="158"/>
      <c r="I13" s="158"/>
      <c r="J13" s="158"/>
      <c r="K13" s="158"/>
      <c r="L13" s="158"/>
      <c r="M13" s="158"/>
      <c r="N13" s="158"/>
      <c r="O13" s="158"/>
      <c r="P13" s="158"/>
      <c r="Q13" s="158"/>
      <c r="R13" s="158"/>
      <c r="S13" s="158"/>
      <c r="T13" s="158"/>
      <c r="U13" s="158"/>
      <c r="V13" s="158"/>
      <c r="W13" s="158"/>
      <c r="X13" s="158"/>
      <c r="Y13" s="158"/>
      <c r="Z13" s="158"/>
      <c r="AA13" s="158"/>
      <c r="AB13" s="158"/>
      <c r="AC13" s="158"/>
      <c r="AD13" s="185"/>
      <c r="AE13" s="185"/>
    </row>
    <row r="14" spans="1:42">
      <c r="A14" s="153"/>
      <c r="B14" s="161" t="s">
        <v>805</v>
      </c>
      <c r="C14" s="162"/>
      <c r="D14" s="157"/>
      <c r="E14" s="158"/>
      <c r="F14" s="158"/>
      <c r="G14" s="158"/>
      <c r="H14" s="158"/>
      <c r="I14" s="158"/>
      <c r="J14" s="158"/>
      <c r="K14" s="158"/>
      <c r="L14" s="158"/>
      <c r="M14" s="158"/>
      <c r="N14" s="158"/>
      <c r="O14" s="158"/>
      <c r="P14" s="158"/>
      <c r="Q14" s="158"/>
      <c r="R14" s="158"/>
      <c r="S14" s="158"/>
      <c r="T14" s="158"/>
      <c r="U14" s="158"/>
      <c r="V14" s="158"/>
      <c r="W14" s="158"/>
      <c r="X14" s="158"/>
      <c r="Y14" s="158"/>
      <c r="Z14" s="158"/>
      <c r="AA14" s="158"/>
      <c r="AB14" s="158"/>
      <c r="AC14" s="158"/>
      <c r="AD14" s="185"/>
      <c r="AE14" s="185"/>
    </row>
    <row r="15" spans="1:42">
      <c r="A15" s="155">
        <v>1</v>
      </c>
      <c r="B15" s="155" t="s">
        <v>806</v>
      </c>
      <c r="C15" s="156">
        <v>2</v>
      </c>
      <c r="D15" s="157"/>
      <c r="E15" s="158"/>
      <c r="F15" s="158"/>
      <c r="G15" s="158"/>
      <c r="H15" s="158"/>
      <c r="I15" s="158"/>
      <c r="J15" s="158"/>
      <c r="K15" s="158"/>
      <c r="L15" s="158"/>
      <c r="M15" s="158"/>
      <c r="N15" s="158"/>
      <c r="O15" s="158"/>
      <c r="P15" s="158"/>
      <c r="Q15" s="158"/>
      <c r="R15" s="158"/>
      <c r="S15" s="158"/>
      <c r="T15" s="158"/>
      <c r="U15" s="158"/>
      <c r="V15" s="158"/>
      <c r="W15" s="158"/>
      <c r="X15" s="158"/>
      <c r="Y15" s="158"/>
      <c r="Z15" s="158"/>
      <c r="AA15" s="158"/>
      <c r="AB15" s="158"/>
      <c r="AC15" s="158"/>
      <c r="AD15" s="185"/>
      <c r="AE15" s="185"/>
      <c r="AF15" s="187" t="s">
        <v>793</v>
      </c>
      <c r="AG15" s="181">
        <f t="shared" si="0"/>
        <v>2</v>
      </c>
    </row>
    <row r="16" spans="1:42">
      <c r="A16" s="155">
        <v>2</v>
      </c>
      <c r="B16" s="155" t="s">
        <v>807</v>
      </c>
      <c r="C16" s="156">
        <v>1</v>
      </c>
      <c r="D16" s="157"/>
      <c r="E16" s="158"/>
      <c r="F16" s="158"/>
      <c r="G16" s="158"/>
      <c r="H16" s="158"/>
      <c r="I16" s="158"/>
      <c r="J16" s="158"/>
      <c r="K16" s="158"/>
      <c r="L16" s="158"/>
      <c r="M16" s="158"/>
      <c r="N16" s="158"/>
      <c r="O16" s="158"/>
      <c r="P16" s="158"/>
      <c r="Q16" s="158"/>
      <c r="R16" s="158"/>
      <c r="S16" s="158"/>
      <c r="T16" s="158"/>
      <c r="U16" s="158"/>
      <c r="V16" s="158"/>
      <c r="W16" s="158"/>
      <c r="X16" s="158"/>
      <c r="Y16" s="158"/>
      <c r="Z16" s="158"/>
      <c r="AA16" s="158"/>
      <c r="AB16" s="158"/>
      <c r="AC16" s="158"/>
      <c r="AD16" s="185"/>
      <c r="AE16" s="185"/>
      <c r="AF16" s="186" t="s">
        <v>791</v>
      </c>
      <c r="AG16" s="181">
        <f t="shared" si="0"/>
        <v>1</v>
      </c>
    </row>
    <row r="17" spans="1:33">
      <c r="A17" s="155">
        <v>3</v>
      </c>
      <c r="B17" s="155" t="s">
        <v>808</v>
      </c>
      <c r="C17" s="156">
        <v>2</v>
      </c>
      <c r="D17" s="157"/>
      <c r="E17" s="158"/>
      <c r="F17" s="158"/>
      <c r="G17" s="158"/>
      <c r="H17" s="158"/>
      <c r="I17" s="158"/>
      <c r="J17" s="158"/>
      <c r="K17" s="158"/>
      <c r="L17" s="158"/>
      <c r="M17" s="158"/>
      <c r="N17" s="158"/>
      <c r="O17" s="158"/>
      <c r="P17" s="158"/>
      <c r="Q17" s="158"/>
      <c r="R17" s="158"/>
      <c r="S17" s="158"/>
      <c r="T17" s="158"/>
      <c r="U17" s="158"/>
      <c r="V17" s="158"/>
      <c r="W17" s="158"/>
      <c r="X17" s="158"/>
      <c r="Y17" s="158"/>
      <c r="Z17" s="158"/>
      <c r="AA17" s="158"/>
      <c r="AB17" s="158"/>
      <c r="AC17" s="158"/>
      <c r="AD17" s="185"/>
      <c r="AE17" s="185"/>
      <c r="AF17" s="186" t="s">
        <v>803</v>
      </c>
      <c r="AG17" s="181">
        <f t="shared" si="0"/>
        <v>2</v>
      </c>
    </row>
    <row r="18" spans="1:33">
      <c r="A18" s="155">
        <v>4</v>
      </c>
      <c r="B18" s="155" t="s">
        <v>809</v>
      </c>
      <c r="C18" s="156"/>
      <c r="D18" s="157"/>
      <c r="E18" s="158"/>
      <c r="F18" s="158"/>
      <c r="G18" s="158"/>
      <c r="H18" s="158"/>
      <c r="I18" s="158"/>
      <c r="J18" s="158"/>
      <c r="K18" s="158"/>
      <c r="L18" s="158"/>
      <c r="M18" s="158"/>
      <c r="N18" s="158"/>
      <c r="O18" s="158"/>
      <c r="P18" s="158"/>
      <c r="Q18" s="158"/>
      <c r="R18" s="158"/>
      <c r="S18" s="158"/>
      <c r="T18" s="158"/>
      <c r="U18" s="158"/>
      <c r="V18" s="158"/>
      <c r="W18" s="158"/>
      <c r="X18" s="158"/>
      <c r="Y18" s="158"/>
      <c r="Z18" s="158"/>
      <c r="AA18" s="158"/>
      <c r="AB18" s="158"/>
      <c r="AC18" s="158"/>
      <c r="AD18" s="185"/>
      <c r="AE18" s="185"/>
      <c r="AF18" s="186" t="s">
        <v>797</v>
      </c>
      <c r="AG18" s="181">
        <f t="shared" si="0"/>
        <v>0</v>
      </c>
    </row>
    <row r="19" spans="1:33">
      <c r="A19" s="155">
        <v>5</v>
      </c>
      <c r="B19" s="155" t="s">
        <v>810</v>
      </c>
      <c r="C19" s="156">
        <v>1</v>
      </c>
      <c r="D19" s="157"/>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85"/>
      <c r="AE19" s="185"/>
      <c r="AF19" s="186" t="s">
        <v>795</v>
      </c>
      <c r="AG19" s="181">
        <f t="shared" si="0"/>
        <v>1</v>
      </c>
    </row>
    <row r="20" spans="1:33">
      <c r="A20" s="155">
        <v>6</v>
      </c>
      <c r="B20" s="155" t="s">
        <v>811</v>
      </c>
      <c r="C20" s="156">
        <v>1</v>
      </c>
      <c r="D20" s="157"/>
      <c r="E20" s="158"/>
      <c r="F20" s="158"/>
      <c r="G20" s="158"/>
      <c r="H20" s="158"/>
      <c r="I20" s="158"/>
      <c r="J20" s="158"/>
      <c r="K20" s="158"/>
      <c r="L20" s="158"/>
      <c r="M20" s="158"/>
      <c r="N20" s="158"/>
      <c r="O20" s="158"/>
      <c r="P20" s="158"/>
      <c r="Q20" s="158"/>
      <c r="R20" s="158"/>
      <c r="S20" s="158"/>
      <c r="T20" s="158"/>
      <c r="U20" s="158"/>
      <c r="V20" s="158"/>
      <c r="W20" s="158"/>
      <c r="X20" s="158"/>
      <c r="Y20" s="158"/>
      <c r="Z20" s="158"/>
      <c r="AA20" s="158"/>
      <c r="AB20" s="158"/>
      <c r="AC20" s="158"/>
      <c r="AD20" s="185"/>
      <c r="AE20" s="185"/>
      <c r="AF20" s="186" t="s">
        <v>801</v>
      </c>
      <c r="AG20" s="181">
        <f t="shared" si="0"/>
        <v>1</v>
      </c>
    </row>
    <row r="21" spans="1:33">
      <c r="A21" s="155">
        <v>7</v>
      </c>
      <c r="B21" s="155" t="s">
        <v>812</v>
      </c>
      <c r="C21" s="156">
        <v>2</v>
      </c>
      <c r="D21" s="157"/>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85"/>
      <c r="AE21" s="185"/>
      <c r="AF21" s="186" t="s">
        <v>789</v>
      </c>
      <c r="AG21" s="181">
        <f t="shared" si="0"/>
        <v>2</v>
      </c>
    </row>
    <row r="22" spans="1:33">
      <c r="A22" s="155">
        <v>8</v>
      </c>
      <c r="B22" s="155" t="s">
        <v>813</v>
      </c>
      <c r="C22" s="156">
        <v>1</v>
      </c>
      <c r="D22" s="157"/>
      <c r="E22" s="158"/>
      <c r="F22" s="158"/>
      <c r="G22" s="158"/>
      <c r="H22" s="158"/>
      <c r="I22" s="158"/>
      <c r="J22" s="158"/>
      <c r="K22" s="158"/>
      <c r="L22" s="158"/>
      <c r="M22" s="158"/>
      <c r="N22" s="158"/>
      <c r="O22" s="158"/>
      <c r="P22" s="158"/>
      <c r="Q22" s="158"/>
      <c r="R22" s="158"/>
      <c r="S22" s="158"/>
      <c r="T22" s="158"/>
      <c r="U22" s="158"/>
      <c r="V22" s="158"/>
      <c r="W22" s="158"/>
      <c r="X22" s="158"/>
      <c r="Y22" s="158"/>
      <c r="Z22" s="158"/>
      <c r="AA22" s="158"/>
      <c r="AB22" s="158"/>
      <c r="AC22" s="158"/>
      <c r="AD22" s="185"/>
      <c r="AE22" s="185"/>
      <c r="AF22" s="186" t="s">
        <v>799</v>
      </c>
      <c r="AG22" s="181">
        <f t="shared" si="0"/>
        <v>1</v>
      </c>
    </row>
    <row r="23" spans="1:33">
      <c r="A23" s="318" t="s">
        <v>814</v>
      </c>
      <c r="B23" s="319"/>
      <c r="C23" s="159">
        <f>SUM(C15:C22)</f>
        <v>10</v>
      </c>
      <c r="D23" s="160" t="str">
        <f>IF(C23=10,"","مجموع امتیازات باید 10 باشد- لطفا امتیازات را تغییر دهید")</f>
        <v/>
      </c>
      <c r="E23" s="158"/>
      <c r="F23" s="158"/>
      <c r="G23" s="158"/>
      <c r="H23" s="158"/>
      <c r="I23" s="158"/>
      <c r="J23" s="158"/>
      <c r="K23" s="158"/>
      <c r="L23" s="158"/>
      <c r="M23" s="158"/>
      <c r="N23" s="158"/>
      <c r="O23" s="158"/>
      <c r="P23" s="158"/>
      <c r="Q23" s="158"/>
      <c r="R23" s="158"/>
      <c r="S23" s="158"/>
      <c r="T23" s="158"/>
      <c r="U23" s="158"/>
      <c r="V23" s="158"/>
      <c r="W23" s="158"/>
      <c r="X23" s="158"/>
      <c r="Y23" s="158"/>
      <c r="Z23" s="158"/>
      <c r="AA23" s="158"/>
      <c r="AB23" s="158"/>
      <c r="AC23" s="158"/>
      <c r="AD23" s="185"/>
      <c r="AE23" s="185"/>
    </row>
    <row r="24" spans="1:33">
      <c r="A24" s="153"/>
      <c r="B24" s="161" t="s">
        <v>815</v>
      </c>
      <c r="C24" s="162"/>
      <c r="D24" s="157"/>
      <c r="E24" s="158"/>
      <c r="F24" s="158"/>
      <c r="G24" s="158"/>
      <c r="H24" s="158"/>
      <c r="I24" s="158"/>
      <c r="J24" s="158"/>
      <c r="K24" s="158"/>
      <c r="L24" s="158"/>
      <c r="M24" s="158"/>
      <c r="N24" s="158"/>
      <c r="O24" s="158"/>
      <c r="P24" s="158"/>
      <c r="Q24" s="158"/>
      <c r="R24" s="158"/>
      <c r="S24" s="158"/>
      <c r="T24" s="158"/>
      <c r="U24" s="158"/>
      <c r="V24" s="158"/>
      <c r="W24" s="158"/>
      <c r="X24" s="158"/>
      <c r="Y24" s="158"/>
      <c r="Z24" s="158"/>
      <c r="AA24" s="158"/>
      <c r="AB24" s="158"/>
      <c r="AC24" s="158"/>
      <c r="AD24" s="185"/>
      <c r="AE24" s="185"/>
    </row>
    <row r="25" spans="1:33">
      <c r="A25" s="155">
        <v>1</v>
      </c>
      <c r="B25" s="155" t="s">
        <v>816</v>
      </c>
      <c r="C25" s="156">
        <v>2</v>
      </c>
      <c r="D25" s="157"/>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85"/>
      <c r="AE25" s="185"/>
      <c r="AF25" s="186" t="s">
        <v>791</v>
      </c>
      <c r="AG25" s="181">
        <f t="shared" si="0"/>
        <v>2</v>
      </c>
    </row>
    <row r="26" spans="1:33">
      <c r="A26" s="155">
        <v>2</v>
      </c>
      <c r="B26" s="155" t="s">
        <v>817</v>
      </c>
      <c r="C26" s="156">
        <v>1</v>
      </c>
      <c r="D26" s="157"/>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85"/>
      <c r="AE26" s="185"/>
      <c r="AF26" s="186" t="s">
        <v>799</v>
      </c>
      <c r="AG26" s="181">
        <f t="shared" si="0"/>
        <v>1</v>
      </c>
    </row>
    <row r="27" spans="1:33">
      <c r="A27" s="155">
        <v>3</v>
      </c>
      <c r="B27" s="155" t="s">
        <v>818</v>
      </c>
      <c r="C27" s="156">
        <v>1</v>
      </c>
      <c r="D27" s="157"/>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85"/>
      <c r="AE27" s="185"/>
      <c r="AF27" s="186" t="s">
        <v>797</v>
      </c>
      <c r="AG27" s="181">
        <f t="shared" si="0"/>
        <v>1</v>
      </c>
    </row>
    <row r="28" spans="1:33">
      <c r="A28" s="155">
        <v>4</v>
      </c>
      <c r="B28" s="155" t="s">
        <v>819</v>
      </c>
      <c r="C28" s="156">
        <v>1</v>
      </c>
      <c r="D28" s="157"/>
      <c r="E28" s="158"/>
      <c r="F28" s="158"/>
      <c r="G28" s="158"/>
      <c r="H28" s="158"/>
      <c r="I28" s="158"/>
      <c r="J28" s="158"/>
      <c r="K28" s="158"/>
      <c r="L28" s="158"/>
      <c r="M28" s="158"/>
      <c r="N28" s="158"/>
      <c r="O28" s="158"/>
      <c r="P28" s="158"/>
      <c r="Q28" s="158"/>
      <c r="R28" s="158"/>
      <c r="S28" s="158"/>
      <c r="T28" s="158"/>
      <c r="U28" s="158"/>
      <c r="V28" s="158"/>
      <c r="W28" s="158"/>
      <c r="X28" s="158"/>
      <c r="Y28" s="158"/>
      <c r="Z28" s="158"/>
      <c r="AA28" s="158"/>
      <c r="AB28" s="158"/>
      <c r="AC28" s="158"/>
      <c r="AD28" s="185"/>
      <c r="AE28" s="185"/>
      <c r="AF28" s="186" t="s">
        <v>801</v>
      </c>
      <c r="AG28" s="181">
        <f t="shared" si="0"/>
        <v>1</v>
      </c>
    </row>
    <row r="29" spans="1:33">
      <c r="A29" s="155">
        <v>5</v>
      </c>
      <c r="B29" s="155" t="s">
        <v>820</v>
      </c>
      <c r="C29" s="156">
        <v>1</v>
      </c>
      <c r="D29" s="157"/>
      <c r="E29" s="158"/>
      <c r="F29" s="158"/>
      <c r="G29" s="158"/>
      <c r="H29" s="158"/>
      <c r="I29" s="158"/>
      <c r="J29" s="158"/>
      <c r="K29" s="158"/>
      <c r="L29" s="158"/>
      <c r="M29" s="158"/>
      <c r="N29" s="158"/>
      <c r="O29" s="158"/>
      <c r="P29" s="158"/>
      <c r="Q29" s="158"/>
      <c r="R29" s="158"/>
      <c r="S29" s="158"/>
      <c r="T29" s="158"/>
      <c r="U29" s="158"/>
      <c r="V29" s="158"/>
      <c r="W29" s="158"/>
      <c r="X29" s="158"/>
      <c r="Y29" s="158"/>
      <c r="Z29" s="158"/>
      <c r="AA29" s="158"/>
      <c r="AB29" s="158"/>
      <c r="AC29" s="158"/>
      <c r="AD29" s="185"/>
      <c r="AE29" s="185"/>
      <c r="AF29" s="186" t="s">
        <v>789</v>
      </c>
      <c r="AG29" s="181">
        <f t="shared" si="0"/>
        <v>1</v>
      </c>
    </row>
    <row r="30" spans="1:33">
      <c r="A30" s="155">
        <v>6</v>
      </c>
      <c r="B30" s="155" t="s">
        <v>821</v>
      </c>
      <c r="C30" s="156">
        <v>3</v>
      </c>
      <c r="D30" s="157"/>
      <c r="E30" s="158"/>
      <c r="F30" s="158"/>
      <c r="G30" s="158"/>
      <c r="H30" s="158"/>
      <c r="I30" s="158"/>
      <c r="J30" s="158"/>
      <c r="K30" s="158"/>
      <c r="L30" s="158"/>
      <c r="M30" s="158"/>
      <c r="N30" s="158"/>
      <c r="O30" s="158"/>
      <c r="P30" s="158"/>
      <c r="Q30" s="158"/>
      <c r="R30" s="158"/>
      <c r="S30" s="158"/>
      <c r="T30" s="158"/>
      <c r="U30" s="158"/>
      <c r="V30" s="158"/>
      <c r="W30" s="158"/>
      <c r="X30" s="158"/>
      <c r="Y30" s="158"/>
      <c r="Z30" s="158"/>
      <c r="AA30" s="158"/>
      <c r="AB30" s="158"/>
      <c r="AC30" s="158"/>
      <c r="AD30" s="185"/>
      <c r="AE30" s="185"/>
      <c r="AF30" s="186" t="s">
        <v>795</v>
      </c>
      <c r="AG30" s="181">
        <f t="shared" si="0"/>
        <v>3</v>
      </c>
    </row>
    <row r="31" spans="1:33">
      <c r="A31" s="155">
        <v>7</v>
      </c>
      <c r="B31" s="155" t="s">
        <v>822</v>
      </c>
      <c r="C31" s="156"/>
      <c r="D31" s="157"/>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85"/>
      <c r="AE31" s="185"/>
      <c r="AF31" s="187" t="s">
        <v>793</v>
      </c>
      <c r="AG31" s="181">
        <f t="shared" si="0"/>
        <v>0</v>
      </c>
    </row>
    <row r="32" spans="1:33">
      <c r="A32" s="155">
        <v>8</v>
      </c>
      <c r="B32" s="155" t="s">
        <v>823</v>
      </c>
      <c r="C32" s="156">
        <v>1</v>
      </c>
      <c r="D32" s="157"/>
      <c r="E32" s="158"/>
      <c r="F32" s="158"/>
      <c r="G32" s="158"/>
      <c r="H32" s="158"/>
      <c r="I32" s="158"/>
      <c r="J32" s="158"/>
      <c r="K32" s="158"/>
      <c r="L32" s="158"/>
      <c r="M32" s="158"/>
      <c r="N32" s="158"/>
      <c r="O32" s="158"/>
      <c r="P32" s="158"/>
      <c r="Q32" s="158"/>
      <c r="R32" s="158"/>
      <c r="S32" s="158"/>
      <c r="T32" s="158"/>
      <c r="U32" s="158"/>
      <c r="V32" s="158"/>
      <c r="W32" s="158"/>
      <c r="X32" s="158"/>
      <c r="Y32" s="158"/>
      <c r="Z32" s="158"/>
      <c r="AA32" s="158"/>
      <c r="AB32" s="158"/>
      <c r="AC32" s="158"/>
      <c r="AD32" s="185"/>
      <c r="AE32" s="185"/>
      <c r="AF32" s="186" t="s">
        <v>803</v>
      </c>
      <c r="AG32" s="181">
        <f t="shared" si="0"/>
        <v>1</v>
      </c>
    </row>
    <row r="33" spans="1:33">
      <c r="A33" s="313" t="s">
        <v>824</v>
      </c>
      <c r="B33" s="313"/>
      <c r="C33" s="159">
        <f>SUM(C25:C32)</f>
        <v>10</v>
      </c>
      <c r="D33" s="160" t="str">
        <f>IF(C33=10,"","مجموع امتیازات باید 10 باشد- لطفا امتیازات را تغییر دهید")</f>
        <v/>
      </c>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85"/>
      <c r="AE33" s="185"/>
    </row>
    <row r="34" spans="1:33">
      <c r="A34" s="153"/>
      <c r="B34" s="161" t="s">
        <v>825</v>
      </c>
      <c r="C34" s="162"/>
      <c r="D34" s="157"/>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85"/>
      <c r="AE34" s="185"/>
    </row>
    <row r="35" spans="1:33">
      <c r="A35" s="155">
        <v>1</v>
      </c>
      <c r="B35" s="155" t="s">
        <v>826</v>
      </c>
      <c r="C35" s="156">
        <v>2</v>
      </c>
      <c r="D35" s="157"/>
      <c r="E35" s="158"/>
      <c r="F35" s="158"/>
      <c r="G35" s="158"/>
      <c r="H35" s="158"/>
      <c r="I35" s="158"/>
      <c r="J35" s="158"/>
      <c r="K35" s="158"/>
      <c r="L35" s="158"/>
      <c r="M35" s="158"/>
      <c r="N35" s="158"/>
      <c r="O35" s="158"/>
      <c r="P35" s="158"/>
      <c r="Q35" s="158"/>
      <c r="R35" s="158"/>
      <c r="S35" s="158"/>
      <c r="T35" s="158"/>
      <c r="U35" s="158"/>
      <c r="V35" s="158"/>
      <c r="W35" s="158"/>
      <c r="X35" s="158"/>
      <c r="Y35" s="158"/>
      <c r="Z35" s="158"/>
      <c r="AA35" s="158"/>
      <c r="AB35" s="158"/>
      <c r="AC35" s="158"/>
      <c r="AD35" s="185"/>
      <c r="AE35" s="185"/>
      <c r="AF35" s="186" t="s">
        <v>789</v>
      </c>
      <c r="AG35" s="181">
        <f t="shared" si="0"/>
        <v>2</v>
      </c>
    </row>
    <row r="36" spans="1:33">
      <c r="A36" s="155">
        <v>2</v>
      </c>
      <c r="B36" s="155" t="s">
        <v>827</v>
      </c>
      <c r="C36" s="156">
        <v>1</v>
      </c>
      <c r="D36" s="157"/>
      <c r="E36" s="158"/>
      <c r="F36" s="158"/>
      <c r="G36" s="158"/>
      <c r="H36" s="158"/>
      <c r="I36" s="158"/>
      <c r="J36" s="158"/>
      <c r="K36" s="158"/>
      <c r="L36" s="158"/>
      <c r="M36" s="158"/>
      <c r="N36" s="158"/>
      <c r="O36" s="158"/>
      <c r="P36" s="158"/>
      <c r="Q36" s="158"/>
      <c r="R36" s="158"/>
      <c r="S36" s="158"/>
      <c r="T36" s="158"/>
      <c r="U36" s="158"/>
      <c r="V36" s="158"/>
      <c r="W36" s="158"/>
      <c r="X36" s="158"/>
      <c r="Y36" s="158"/>
      <c r="Z36" s="158"/>
      <c r="AA36" s="158"/>
      <c r="AB36" s="158"/>
      <c r="AC36" s="158"/>
      <c r="AD36" s="185"/>
      <c r="AE36" s="185"/>
      <c r="AF36" s="187" t="s">
        <v>793</v>
      </c>
      <c r="AG36" s="181">
        <f t="shared" si="0"/>
        <v>1</v>
      </c>
    </row>
    <row r="37" spans="1:33">
      <c r="A37" s="155">
        <v>3</v>
      </c>
      <c r="B37" s="155" t="s">
        <v>828</v>
      </c>
      <c r="C37" s="156">
        <v>1</v>
      </c>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58"/>
      <c r="AD37" s="185"/>
      <c r="AE37" s="185"/>
      <c r="AF37" s="186" t="s">
        <v>801</v>
      </c>
      <c r="AG37" s="181">
        <f t="shared" si="0"/>
        <v>1</v>
      </c>
    </row>
    <row r="38" spans="1:33">
      <c r="A38" s="155">
        <v>4</v>
      </c>
      <c r="B38" s="155" t="s">
        <v>829</v>
      </c>
      <c r="C38" s="156"/>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58"/>
      <c r="AD38" s="185"/>
      <c r="AE38" s="185"/>
      <c r="AF38" s="186" t="s">
        <v>799</v>
      </c>
      <c r="AG38" s="181">
        <f t="shared" si="0"/>
        <v>0</v>
      </c>
    </row>
    <row r="39" spans="1:33">
      <c r="A39" s="155">
        <v>5</v>
      </c>
      <c r="B39" s="155" t="s">
        <v>830</v>
      </c>
      <c r="C39" s="156">
        <v>2</v>
      </c>
      <c r="D39" s="157"/>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85"/>
      <c r="AE39" s="185"/>
      <c r="AF39" s="186" t="s">
        <v>797</v>
      </c>
      <c r="AG39" s="181">
        <f t="shared" si="0"/>
        <v>2</v>
      </c>
    </row>
    <row r="40" spans="1:33">
      <c r="A40" s="155">
        <v>6</v>
      </c>
      <c r="B40" s="155" t="s">
        <v>831</v>
      </c>
      <c r="C40" s="156">
        <v>2</v>
      </c>
      <c r="D40" s="157"/>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85"/>
      <c r="AE40" s="185"/>
      <c r="AF40" s="186" t="s">
        <v>795</v>
      </c>
      <c r="AG40" s="181">
        <f t="shared" si="0"/>
        <v>2</v>
      </c>
    </row>
    <row r="41" spans="1:33">
      <c r="A41" s="155">
        <v>7</v>
      </c>
      <c r="B41" s="155" t="s">
        <v>832</v>
      </c>
      <c r="C41" s="156">
        <v>1</v>
      </c>
      <c r="D41" s="157"/>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85"/>
      <c r="AE41" s="185"/>
      <c r="AF41" s="186" t="s">
        <v>791</v>
      </c>
      <c r="AG41" s="181">
        <f t="shared" si="0"/>
        <v>1</v>
      </c>
    </row>
    <row r="42" spans="1:33">
      <c r="A42" s="155">
        <v>8</v>
      </c>
      <c r="B42" s="155" t="s">
        <v>833</v>
      </c>
      <c r="C42" s="156">
        <v>1</v>
      </c>
      <c r="D42" s="157"/>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8"/>
      <c r="AD42" s="185"/>
      <c r="AE42" s="185"/>
      <c r="AF42" s="186" t="s">
        <v>803</v>
      </c>
      <c r="AG42" s="181">
        <f t="shared" si="0"/>
        <v>1</v>
      </c>
    </row>
    <row r="43" spans="1:33">
      <c r="A43" s="313" t="s">
        <v>834</v>
      </c>
      <c r="B43" s="313"/>
      <c r="C43" s="159">
        <f>SUM(C35:C42)</f>
        <v>10</v>
      </c>
      <c r="D43" s="160" t="str">
        <f>IF(C43=10,"","مجموع امتیازات باید 10 باشد- لطفا امتیازات را تغییر دهید")</f>
        <v/>
      </c>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8"/>
      <c r="AD43" s="185"/>
      <c r="AE43" s="185"/>
    </row>
    <row r="44" spans="1:33">
      <c r="A44" s="153"/>
      <c r="B44" s="161" t="s">
        <v>835</v>
      </c>
      <c r="C44" s="162"/>
      <c r="D44" s="157"/>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8"/>
      <c r="AD44" s="185"/>
      <c r="AE44" s="185"/>
    </row>
    <row r="45" spans="1:33">
      <c r="A45" s="155">
        <v>1</v>
      </c>
      <c r="B45" s="155" t="s">
        <v>836</v>
      </c>
      <c r="C45" s="156"/>
      <c r="D45" s="157"/>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8"/>
      <c r="AD45" s="185"/>
      <c r="AE45" s="185"/>
      <c r="AF45" s="186" t="s">
        <v>795</v>
      </c>
      <c r="AG45" s="181">
        <f t="shared" si="0"/>
        <v>0</v>
      </c>
    </row>
    <row r="46" spans="1:33">
      <c r="A46" s="155">
        <v>2</v>
      </c>
      <c r="B46" s="155" t="s">
        <v>837</v>
      </c>
      <c r="C46" s="156">
        <v>2</v>
      </c>
      <c r="D46" s="157"/>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8"/>
      <c r="AD46" s="185"/>
      <c r="AE46" s="185"/>
      <c r="AF46" s="186" t="s">
        <v>803</v>
      </c>
      <c r="AG46" s="181">
        <f t="shared" si="0"/>
        <v>2</v>
      </c>
    </row>
    <row r="47" spans="1:33">
      <c r="A47" s="155">
        <v>3</v>
      </c>
      <c r="B47" s="155" t="s">
        <v>838</v>
      </c>
      <c r="C47" s="156"/>
      <c r="D47" s="157"/>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8"/>
      <c r="AD47" s="185"/>
      <c r="AE47" s="185"/>
      <c r="AF47" s="186" t="s">
        <v>797</v>
      </c>
      <c r="AG47" s="181">
        <f t="shared" si="0"/>
        <v>0</v>
      </c>
    </row>
    <row r="48" spans="1:33">
      <c r="A48" s="155">
        <v>4</v>
      </c>
      <c r="B48" s="155" t="s">
        <v>839</v>
      </c>
      <c r="C48" s="156">
        <v>2</v>
      </c>
      <c r="D48" s="157"/>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8"/>
      <c r="AD48" s="185"/>
      <c r="AE48" s="185"/>
      <c r="AF48" s="186" t="s">
        <v>789</v>
      </c>
      <c r="AG48" s="181">
        <f t="shared" si="0"/>
        <v>2</v>
      </c>
    </row>
    <row r="49" spans="1:33">
      <c r="A49" s="155">
        <v>5</v>
      </c>
      <c r="B49" s="155" t="s">
        <v>840</v>
      </c>
      <c r="C49" s="156">
        <v>2</v>
      </c>
      <c r="D49" s="157"/>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8"/>
      <c r="AD49" s="185"/>
      <c r="AE49" s="185"/>
      <c r="AF49" s="186" t="s">
        <v>801</v>
      </c>
      <c r="AG49" s="181">
        <f t="shared" si="0"/>
        <v>2</v>
      </c>
    </row>
    <row r="50" spans="1:33">
      <c r="A50" s="155">
        <v>6</v>
      </c>
      <c r="B50" s="155" t="s">
        <v>841</v>
      </c>
      <c r="C50" s="156">
        <v>1</v>
      </c>
      <c r="D50" s="157"/>
      <c r="E50" s="158"/>
      <c r="F50" s="158"/>
      <c r="G50" s="158"/>
      <c r="H50" s="158"/>
      <c r="I50" s="158"/>
      <c r="J50" s="158"/>
      <c r="K50" s="158"/>
      <c r="L50" s="158"/>
      <c r="M50" s="158"/>
      <c r="N50" s="158"/>
      <c r="O50" s="158"/>
      <c r="P50" s="158"/>
      <c r="Q50" s="158"/>
      <c r="R50" s="158"/>
      <c r="S50" s="158"/>
      <c r="T50" s="158"/>
      <c r="U50" s="158"/>
      <c r="V50" s="158"/>
      <c r="W50" s="158"/>
      <c r="X50" s="158"/>
      <c r="Y50" s="158"/>
      <c r="Z50" s="158"/>
      <c r="AA50" s="158"/>
      <c r="AB50" s="158"/>
      <c r="AC50" s="158"/>
      <c r="AD50" s="185"/>
      <c r="AE50" s="185"/>
      <c r="AF50" s="187" t="s">
        <v>793</v>
      </c>
      <c r="AG50" s="181">
        <f t="shared" si="0"/>
        <v>1</v>
      </c>
    </row>
    <row r="51" spans="1:33">
      <c r="A51" s="155">
        <v>7</v>
      </c>
      <c r="B51" s="155" t="s">
        <v>842</v>
      </c>
      <c r="C51" s="156">
        <v>1</v>
      </c>
      <c r="D51" s="157"/>
      <c r="E51" s="158"/>
      <c r="F51" s="158"/>
      <c r="G51" s="158"/>
      <c r="H51" s="158"/>
      <c r="I51" s="158"/>
      <c r="J51" s="158"/>
      <c r="K51" s="158"/>
      <c r="L51" s="158"/>
      <c r="M51" s="158"/>
      <c r="N51" s="158"/>
      <c r="O51" s="158"/>
      <c r="P51" s="158"/>
      <c r="Q51" s="158"/>
      <c r="R51" s="158"/>
      <c r="S51" s="158"/>
      <c r="T51" s="158"/>
      <c r="U51" s="158"/>
      <c r="V51" s="158"/>
      <c r="W51" s="158"/>
      <c r="X51" s="158"/>
      <c r="Y51" s="158"/>
      <c r="Z51" s="158"/>
      <c r="AA51" s="158"/>
      <c r="AB51" s="158"/>
      <c r="AC51" s="158"/>
      <c r="AD51" s="185"/>
      <c r="AE51" s="185"/>
      <c r="AF51" s="186" t="s">
        <v>799</v>
      </c>
      <c r="AG51" s="181">
        <f t="shared" si="0"/>
        <v>1</v>
      </c>
    </row>
    <row r="52" spans="1:33">
      <c r="A52" s="155">
        <v>8</v>
      </c>
      <c r="B52" s="155" t="s">
        <v>843</v>
      </c>
      <c r="C52" s="156">
        <v>2</v>
      </c>
      <c r="D52" s="157"/>
      <c r="E52" s="158"/>
      <c r="F52" s="158"/>
      <c r="G52" s="158"/>
      <c r="H52" s="158"/>
      <c r="I52" s="158"/>
      <c r="J52" s="158"/>
      <c r="K52" s="158"/>
      <c r="L52" s="158"/>
      <c r="M52" s="158"/>
      <c r="N52" s="158"/>
      <c r="O52" s="158"/>
      <c r="P52" s="158"/>
      <c r="Q52" s="158"/>
      <c r="R52" s="158"/>
      <c r="S52" s="158"/>
      <c r="T52" s="158"/>
      <c r="U52" s="158"/>
      <c r="V52" s="158"/>
      <c r="W52" s="158"/>
      <c r="X52" s="158"/>
      <c r="Y52" s="158"/>
      <c r="Z52" s="158"/>
      <c r="AA52" s="158"/>
      <c r="AB52" s="158"/>
      <c r="AC52" s="158"/>
      <c r="AD52" s="185"/>
      <c r="AE52" s="185"/>
      <c r="AF52" s="186" t="s">
        <v>791</v>
      </c>
      <c r="AG52" s="181">
        <f t="shared" si="0"/>
        <v>2</v>
      </c>
    </row>
    <row r="53" spans="1:33">
      <c r="A53" s="313" t="s">
        <v>844</v>
      </c>
      <c r="B53" s="313"/>
      <c r="C53" s="159">
        <f>SUM(C45:C52)</f>
        <v>10</v>
      </c>
      <c r="D53" s="160" t="str">
        <f>IF(C53=10,"","مجموع امتیازات باید 10 باشد- لطفا امتیازات را تغییر دهید")</f>
        <v/>
      </c>
      <c r="E53" s="158"/>
      <c r="F53" s="158"/>
      <c r="G53" s="158"/>
      <c r="H53" s="158"/>
      <c r="I53" s="158"/>
      <c r="J53" s="158"/>
      <c r="K53" s="158"/>
      <c r="L53" s="158"/>
      <c r="M53" s="158"/>
      <c r="N53" s="158"/>
      <c r="O53" s="158"/>
      <c r="P53" s="158"/>
      <c r="Q53" s="158"/>
      <c r="R53" s="158"/>
      <c r="S53" s="158"/>
      <c r="T53" s="158"/>
      <c r="U53" s="158"/>
      <c r="V53" s="158"/>
      <c r="W53" s="158"/>
      <c r="X53" s="158"/>
      <c r="Y53" s="158"/>
      <c r="Z53" s="158"/>
      <c r="AA53" s="158"/>
      <c r="AB53" s="158"/>
      <c r="AC53" s="158"/>
      <c r="AD53" s="185"/>
      <c r="AE53" s="185"/>
    </row>
    <row r="54" spans="1:33">
      <c r="A54" s="153"/>
      <c r="B54" s="161" t="s">
        <v>845</v>
      </c>
      <c r="C54" s="162"/>
      <c r="D54" s="157"/>
      <c r="E54" s="158"/>
      <c r="F54" s="158"/>
      <c r="G54" s="158"/>
      <c r="H54" s="158"/>
      <c r="I54" s="158"/>
      <c r="J54" s="158"/>
      <c r="K54" s="158"/>
      <c r="L54" s="158"/>
      <c r="M54" s="158"/>
      <c r="N54" s="158"/>
      <c r="O54" s="158"/>
      <c r="P54" s="158"/>
      <c r="Q54" s="158"/>
      <c r="R54" s="158"/>
      <c r="S54" s="158"/>
      <c r="T54" s="158"/>
      <c r="U54" s="158"/>
      <c r="V54" s="158"/>
      <c r="W54" s="158"/>
      <c r="X54" s="158"/>
      <c r="Y54" s="158"/>
      <c r="Z54" s="158"/>
      <c r="AA54" s="158"/>
      <c r="AB54" s="158"/>
      <c r="AC54" s="158"/>
      <c r="AD54" s="185"/>
      <c r="AE54" s="185"/>
    </row>
    <row r="55" spans="1:33">
      <c r="A55" s="155">
        <v>1</v>
      </c>
      <c r="B55" s="155" t="s">
        <v>846</v>
      </c>
      <c r="C55" s="156"/>
      <c r="D55" s="157"/>
      <c r="E55" s="158"/>
      <c r="F55" s="158"/>
      <c r="G55" s="158"/>
      <c r="H55" s="158"/>
      <c r="I55" s="158"/>
      <c r="J55" s="158"/>
      <c r="K55" s="158"/>
      <c r="L55" s="158"/>
      <c r="M55" s="158"/>
      <c r="N55" s="158"/>
      <c r="O55" s="158"/>
      <c r="P55" s="158"/>
      <c r="Q55" s="158"/>
      <c r="R55" s="158"/>
      <c r="S55" s="158"/>
      <c r="T55" s="158"/>
      <c r="U55" s="158"/>
      <c r="V55" s="158"/>
      <c r="W55" s="158"/>
      <c r="X55" s="158"/>
      <c r="Y55" s="158"/>
      <c r="Z55" s="158"/>
      <c r="AA55" s="158"/>
      <c r="AB55" s="158"/>
      <c r="AC55" s="158"/>
      <c r="AD55" s="185"/>
      <c r="AE55" s="185"/>
      <c r="AF55" s="186" t="s">
        <v>799</v>
      </c>
      <c r="AG55" s="181">
        <f t="shared" si="0"/>
        <v>0</v>
      </c>
    </row>
    <row r="56" spans="1:33">
      <c r="A56" s="155">
        <v>2</v>
      </c>
      <c r="B56" s="155" t="s">
        <v>847</v>
      </c>
      <c r="C56" s="156">
        <v>1</v>
      </c>
      <c r="D56" s="157"/>
      <c r="E56" s="158"/>
      <c r="F56" s="158"/>
      <c r="G56" s="158"/>
      <c r="H56" s="158"/>
      <c r="I56" s="158"/>
      <c r="J56" s="158"/>
      <c r="K56" s="158"/>
      <c r="L56" s="158"/>
      <c r="M56" s="158"/>
      <c r="N56" s="158"/>
      <c r="O56" s="158"/>
      <c r="P56" s="158"/>
      <c r="Q56" s="158"/>
      <c r="R56" s="158"/>
      <c r="S56" s="158"/>
      <c r="T56" s="158"/>
      <c r="U56" s="158"/>
      <c r="V56" s="158"/>
      <c r="W56" s="158"/>
      <c r="X56" s="158"/>
      <c r="Y56" s="158"/>
      <c r="Z56" s="158"/>
      <c r="AA56" s="158"/>
      <c r="AB56" s="158"/>
      <c r="AC56" s="158"/>
      <c r="AD56" s="185"/>
      <c r="AE56" s="185"/>
      <c r="AF56" s="186" t="s">
        <v>791</v>
      </c>
      <c r="AG56" s="181">
        <f t="shared" si="0"/>
        <v>1</v>
      </c>
    </row>
    <row r="57" spans="1:33">
      <c r="A57" s="155">
        <v>3</v>
      </c>
      <c r="B57" s="155" t="s">
        <v>848</v>
      </c>
      <c r="C57" s="156">
        <v>2</v>
      </c>
      <c r="D57" s="157"/>
      <c r="E57" s="158"/>
      <c r="F57" s="158"/>
      <c r="G57" s="158"/>
      <c r="H57" s="158"/>
      <c r="I57" s="158"/>
      <c r="J57" s="158"/>
      <c r="K57" s="158"/>
      <c r="L57" s="158"/>
      <c r="M57" s="158"/>
      <c r="N57" s="158"/>
      <c r="O57" s="158"/>
      <c r="P57" s="158"/>
      <c r="Q57" s="158"/>
      <c r="R57" s="158"/>
      <c r="S57" s="158"/>
      <c r="T57" s="158"/>
      <c r="U57" s="158"/>
      <c r="V57" s="158"/>
      <c r="W57" s="158"/>
      <c r="X57" s="158"/>
      <c r="Y57" s="158"/>
      <c r="Z57" s="158"/>
      <c r="AA57" s="158"/>
      <c r="AB57" s="158"/>
      <c r="AC57" s="158"/>
      <c r="AD57" s="185"/>
      <c r="AE57" s="185"/>
      <c r="AF57" s="186" t="s">
        <v>797</v>
      </c>
      <c r="AG57" s="181">
        <f t="shared" si="0"/>
        <v>2</v>
      </c>
    </row>
    <row r="58" spans="1:33">
      <c r="A58" s="155">
        <v>4</v>
      </c>
      <c r="B58" s="155" t="s">
        <v>849</v>
      </c>
      <c r="C58" s="156">
        <v>1</v>
      </c>
      <c r="D58" s="157"/>
      <c r="E58" s="158"/>
      <c r="F58" s="158"/>
      <c r="G58" s="158"/>
      <c r="H58" s="158"/>
      <c r="I58" s="158"/>
      <c r="J58" s="158"/>
      <c r="K58" s="158"/>
      <c r="L58" s="158"/>
      <c r="M58" s="158"/>
      <c r="N58" s="158"/>
      <c r="O58" s="158"/>
      <c r="P58" s="158"/>
      <c r="Q58" s="158"/>
      <c r="R58" s="158"/>
      <c r="S58" s="158"/>
      <c r="T58" s="158"/>
      <c r="U58" s="158"/>
      <c r="V58" s="158"/>
      <c r="W58" s="158"/>
      <c r="X58" s="158"/>
      <c r="Y58" s="158"/>
      <c r="Z58" s="158"/>
      <c r="AA58" s="158"/>
      <c r="AB58" s="158"/>
      <c r="AC58" s="158"/>
      <c r="AD58" s="185"/>
      <c r="AE58" s="185"/>
      <c r="AF58" s="186" t="s">
        <v>801</v>
      </c>
      <c r="AG58" s="181">
        <f t="shared" si="0"/>
        <v>1</v>
      </c>
    </row>
    <row r="59" spans="1:33">
      <c r="A59" s="155">
        <v>5</v>
      </c>
      <c r="B59" s="155" t="s">
        <v>850</v>
      </c>
      <c r="C59" s="156">
        <v>2</v>
      </c>
      <c r="D59" s="157"/>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85"/>
      <c r="AE59" s="185"/>
      <c r="AF59" s="186" t="s">
        <v>795</v>
      </c>
      <c r="AG59" s="181">
        <f t="shared" si="0"/>
        <v>2</v>
      </c>
    </row>
    <row r="60" spans="1:33">
      <c r="A60" s="155">
        <v>6</v>
      </c>
      <c r="B60" s="155" t="s">
        <v>851</v>
      </c>
      <c r="C60" s="156"/>
      <c r="D60" s="157"/>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85"/>
      <c r="AE60" s="185"/>
      <c r="AF60" s="187" t="s">
        <v>793</v>
      </c>
      <c r="AG60" s="181">
        <f t="shared" si="0"/>
        <v>0</v>
      </c>
    </row>
    <row r="61" spans="1:33">
      <c r="A61" s="155">
        <v>7</v>
      </c>
      <c r="B61" s="155" t="s">
        <v>852</v>
      </c>
      <c r="C61" s="156">
        <v>2</v>
      </c>
      <c r="D61" s="157"/>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85"/>
      <c r="AE61" s="185"/>
      <c r="AF61" s="186" t="s">
        <v>803</v>
      </c>
      <c r="AG61" s="181">
        <f t="shared" si="0"/>
        <v>2</v>
      </c>
    </row>
    <row r="62" spans="1:33">
      <c r="A62" s="155">
        <v>8</v>
      </c>
      <c r="B62" s="155" t="s">
        <v>853</v>
      </c>
      <c r="C62" s="156">
        <v>2</v>
      </c>
      <c r="D62" s="157"/>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85"/>
      <c r="AE62" s="185"/>
      <c r="AF62" s="186" t="s">
        <v>789</v>
      </c>
      <c r="AG62" s="181">
        <f t="shared" si="0"/>
        <v>2</v>
      </c>
    </row>
    <row r="63" spans="1:33">
      <c r="A63" s="313" t="s">
        <v>854</v>
      </c>
      <c r="B63" s="313"/>
      <c r="C63" s="159">
        <f>SUM(C55:C62)</f>
        <v>10</v>
      </c>
      <c r="D63" s="160" t="str">
        <f>IF(C63=10,"","مجموع امتیازات باید 10 باشد- لطفا امتیازات را تغییر دهید")</f>
        <v/>
      </c>
      <c r="E63" s="158"/>
      <c r="F63" s="158"/>
      <c r="G63" s="158"/>
      <c r="H63" s="158"/>
      <c r="I63" s="158"/>
      <c r="J63" s="158"/>
      <c r="K63" s="158"/>
      <c r="L63" s="158"/>
      <c r="M63" s="158"/>
      <c r="N63" s="158"/>
      <c r="O63" s="158"/>
      <c r="P63" s="158"/>
      <c r="Q63" s="158"/>
      <c r="R63" s="158"/>
      <c r="S63" s="158"/>
      <c r="T63" s="158"/>
      <c r="U63" s="158"/>
      <c r="V63" s="158"/>
      <c r="W63" s="158"/>
      <c r="X63" s="158"/>
      <c r="Y63" s="158"/>
      <c r="Z63" s="158"/>
      <c r="AA63" s="158"/>
      <c r="AB63" s="158"/>
      <c r="AC63" s="158"/>
      <c r="AD63" s="185"/>
      <c r="AE63" s="185"/>
    </row>
    <row r="64" spans="1:33" ht="16.899999999999999" customHeight="1">
      <c r="A64" s="153"/>
      <c r="B64" s="161" t="s">
        <v>855</v>
      </c>
      <c r="C64" s="162"/>
      <c r="D64" s="157"/>
      <c r="E64" s="158"/>
      <c r="F64" s="158"/>
      <c r="G64" s="158"/>
      <c r="H64" s="158"/>
      <c r="I64" s="158"/>
      <c r="J64" s="158"/>
      <c r="K64" s="158"/>
      <c r="L64" s="158"/>
      <c r="M64" s="158"/>
      <c r="N64" s="158"/>
      <c r="O64" s="158"/>
      <c r="P64" s="158"/>
      <c r="Q64" s="158"/>
      <c r="R64" s="158"/>
      <c r="S64" s="158"/>
      <c r="T64" s="158"/>
      <c r="U64" s="158"/>
      <c r="V64" s="158"/>
      <c r="W64" s="158"/>
      <c r="X64" s="158"/>
      <c r="Y64" s="158"/>
      <c r="Z64" s="158"/>
      <c r="AA64" s="158"/>
      <c r="AB64" s="158"/>
      <c r="AC64" s="158"/>
      <c r="AD64" s="185"/>
      <c r="AE64" s="185"/>
    </row>
    <row r="65" spans="1:33">
      <c r="A65" s="155">
        <v>1</v>
      </c>
      <c r="B65" s="155" t="s">
        <v>856</v>
      </c>
      <c r="C65" s="156">
        <v>2</v>
      </c>
      <c r="D65" s="157"/>
      <c r="E65" s="158"/>
      <c r="F65" s="158"/>
      <c r="G65" s="158"/>
      <c r="H65" s="158"/>
      <c r="I65" s="158"/>
      <c r="J65" s="158"/>
      <c r="K65" s="158"/>
      <c r="L65" s="158"/>
      <c r="M65" s="158"/>
      <c r="N65" s="158"/>
      <c r="O65" s="158"/>
      <c r="P65" s="158"/>
      <c r="Q65" s="158"/>
      <c r="R65" s="158"/>
      <c r="S65" s="158"/>
      <c r="T65" s="158"/>
      <c r="U65" s="158"/>
      <c r="V65" s="158"/>
      <c r="W65" s="158"/>
      <c r="X65" s="158"/>
      <c r="Y65" s="158"/>
      <c r="Z65" s="158"/>
      <c r="AA65" s="158"/>
      <c r="AB65" s="158"/>
      <c r="AC65" s="158"/>
      <c r="AD65" s="185"/>
      <c r="AE65" s="185"/>
      <c r="AF65" s="186" t="s">
        <v>789</v>
      </c>
      <c r="AG65" s="181">
        <f t="shared" si="0"/>
        <v>2</v>
      </c>
    </row>
    <row r="66" spans="1:33">
      <c r="A66" s="155">
        <v>2</v>
      </c>
      <c r="B66" s="155" t="s">
        <v>857</v>
      </c>
      <c r="C66" s="156">
        <v>1</v>
      </c>
      <c r="D66" s="157"/>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85"/>
      <c r="AE66" s="185"/>
      <c r="AF66" s="186" t="s">
        <v>797</v>
      </c>
      <c r="AG66" s="181">
        <f t="shared" si="0"/>
        <v>1</v>
      </c>
    </row>
    <row r="67" spans="1:33">
      <c r="A67" s="155">
        <v>3</v>
      </c>
      <c r="B67" s="155" t="s">
        <v>858</v>
      </c>
      <c r="C67" s="156">
        <v>2</v>
      </c>
      <c r="D67" s="157"/>
      <c r="E67" s="158"/>
      <c r="F67" s="158"/>
      <c r="G67" s="158"/>
      <c r="H67" s="158"/>
      <c r="I67" s="158"/>
      <c r="J67" s="158"/>
      <c r="K67" s="158"/>
      <c r="L67" s="158"/>
      <c r="M67" s="158"/>
      <c r="N67" s="158"/>
      <c r="O67" s="158"/>
      <c r="P67" s="158"/>
      <c r="Q67" s="158"/>
      <c r="R67" s="158"/>
      <c r="S67" s="158"/>
      <c r="T67" s="158"/>
      <c r="U67" s="158"/>
      <c r="V67" s="158"/>
      <c r="W67" s="158"/>
      <c r="X67" s="158"/>
      <c r="Y67" s="158"/>
      <c r="Z67" s="158"/>
      <c r="AA67" s="158"/>
      <c r="AB67" s="158"/>
      <c r="AC67" s="158"/>
      <c r="AD67" s="185"/>
      <c r="AE67" s="185"/>
      <c r="AF67" s="186" t="s">
        <v>799</v>
      </c>
      <c r="AG67" s="181">
        <f t="shared" si="0"/>
        <v>2</v>
      </c>
    </row>
    <row r="68" spans="1:33">
      <c r="A68" s="155">
        <v>4</v>
      </c>
      <c r="B68" s="155" t="s">
        <v>859</v>
      </c>
      <c r="C68" s="156">
        <v>3</v>
      </c>
      <c r="D68" s="157"/>
      <c r="E68" s="158"/>
      <c r="F68" s="158"/>
      <c r="G68" s="158"/>
      <c r="H68" s="158"/>
      <c r="I68" s="158"/>
      <c r="J68" s="158"/>
      <c r="K68" s="158"/>
      <c r="L68" s="158"/>
      <c r="M68" s="158"/>
      <c r="N68" s="158"/>
      <c r="O68" s="158"/>
      <c r="P68" s="158"/>
      <c r="Q68" s="158"/>
      <c r="R68" s="158"/>
      <c r="S68" s="158"/>
      <c r="T68" s="158"/>
      <c r="U68" s="158"/>
      <c r="V68" s="158"/>
      <c r="W68" s="158"/>
      <c r="X68" s="158"/>
      <c r="Y68" s="158"/>
      <c r="Z68" s="158"/>
      <c r="AA68" s="158"/>
      <c r="AB68" s="158"/>
      <c r="AC68" s="158"/>
      <c r="AD68" s="185"/>
      <c r="AE68" s="185"/>
      <c r="AF68" s="186" t="s">
        <v>791</v>
      </c>
      <c r="AG68" s="181">
        <f t="shared" si="0"/>
        <v>3</v>
      </c>
    </row>
    <row r="69" spans="1:33">
      <c r="A69" s="155">
        <v>5</v>
      </c>
      <c r="B69" s="155" t="s">
        <v>860</v>
      </c>
      <c r="C69" s="156"/>
      <c r="D69" s="157"/>
      <c r="E69" s="158"/>
      <c r="F69" s="158"/>
      <c r="G69" s="158"/>
      <c r="H69" s="158"/>
      <c r="I69" s="158"/>
      <c r="J69" s="158"/>
      <c r="K69" s="158"/>
      <c r="L69" s="158"/>
      <c r="M69" s="158"/>
      <c r="N69" s="158"/>
      <c r="O69" s="158"/>
      <c r="P69" s="158"/>
      <c r="Q69" s="158"/>
      <c r="R69" s="158"/>
      <c r="S69" s="158"/>
      <c r="T69" s="158"/>
      <c r="U69" s="158"/>
      <c r="V69" s="158"/>
      <c r="W69" s="158"/>
      <c r="X69" s="158"/>
      <c r="Y69" s="158"/>
      <c r="Z69" s="158"/>
      <c r="AA69" s="158"/>
      <c r="AB69" s="158"/>
      <c r="AC69" s="158"/>
      <c r="AD69" s="185"/>
      <c r="AE69" s="185"/>
      <c r="AF69" s="187" t="s">
        <v>793</v>
      </c>
      <c r="AG69" s="181">
        <f t="shared" si="0"/>
        <v>0</v>
      </c>
    </row>
    <row r="70" spans="1:33">
      <c r="A70" s="155">
        <v>6</v>
      </c>
      <c r="B70" s="155" t="s">
        <v>861</v>
      </c>
      <c r="C70" s="156"/>
      <c r="D70" s="157"/>
      <c r="E70" s="158"/>
      <c r="F70" s="158"/>
      <c r="G70" s="158"/>
      <c r="H70" s="158"/>
      <c r="I70" s="158"/>
      <c r="J70" s="158"/>
      <c r="K70" s="158"/>
      <c r="L70" s="158"/>
      <c r="M70" s="158"/>
      <c r="N70" s="158"/>
      <c r="O70" s="158"/>
      <c r="P70" s="158"/>
      <c r="Q70" s="158"/>
      <c r="R70" s="158"/>
      <c r="S70" s="158"/>
      <c r="T70" s="158"/>
      <c r="U70" s="158"/>
      <c r="V70" s="158"/>
      <c r="W70" s="158"/>
      <c r="X70" s="158"/>
      <c r="Y70" s="158"/>
      <c r="Z70" s="158"/>
      <c r="AA70" s="158"/>
      <c r="AB70" s="158"/>
      <c r="AC70" s="158"/>
      <c r="AD70" s="185"/>
      <c r="AE70" s="185"/>
      <c r="AF70" s="186" t="s">
        <v>795</v>
      </c>
      <c r="AG70" s="181">
        <f t="shared" ref="AG70:AG72" si="3">C70</f>
        <v>0</v>
      </c>
    </row>
    <row r="71" spans="1:33">
      <c r="A71" s="155">
        <v>7</v>
      </c>
      <c r="B71" s="155" t="s">
        <v>862</v>
      </c>
      <c r="C71" s="156">
        <v>1</v>
      </c>
      <c r="D71" s="157"/>
      <c r="E71" s="158"/>
      <c r="F71" s="158"/>
      <c r="G71" s="158"/>
      <c r="H71" s="158"/>
      <c r="I71" s="158"/>
      <c r="J71" s="158"/>
      <c r="K71" s="158"/>
      <c r="L71" s="158"/>
      <c r="M71" s="158"/>
      <c r="N71" s="158"/>
      <c r="O71" s="158"/>
      <c r="P71" s="158"/>
      <c r="Q71" s="158"/>
      <c r="R71" s="158"/>
      <c r="S71" s="158"/>
      <c r="T71" s="158"/>
      <c r="U71" s="158"/>
      <c r="V71" s="158"/>
      <c r="W71" s="158"/>
      <c r="X71" s="158"/>
      <c r="Y71" s="158"/>
      <c r="Z71" s="158"/>
      <c r="AA71" s="158"/>
      <c r="AB71" s="158"/>
      <c r="AC71" s="158"/>
      <c r="AD71" s="185"/>
      <c r="AE71" s="185"/>
      <c r="AF71" s="186" t="s">
        <v>801</v>
      </c>
      <c r="AG71" s="181">
        <f t="shared" si="3"/>
        <v>1</v>
      </c>
    </row>
    <row r="72" spans="1:33">
      <c r="A72" s="155">
        <v>8</v>
      </c>
      <c r="B72" s="155" t="s">
        <v>863</v>
      </c>
      <c r="C72" s="156">
        <v>1</v>
      </c>
      <c r="D72" s="157"/>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58"/>
      <c r="AD72" s="185"/>
      <c r="AE72" s="185"/>
      <c r="AF72" s="186" t="s">
        <v>803</v>
      </c>
      <c r="AG72" s="181">
        <f t="shared" si="3"/>
        <v>1</v>
      </c>
    </row>
    <row r="73" spans="1:33">
      <c r="C73" s="159">
        <f>SUM(C65:C72)</f>
        <v>10</v>
      </c>
      <c r="D73" s="160" t="str">
        <f>IF(C73=10,"","مجموع امتیازات باید 10 باشد- لطفا امتیازات را تغییر دهید")</f>
        <v/>
      </c>
    </row>
  </sheetData>
  <sheetProtection password="EA45" sheet="1" objects="1" scenarios="1" selectLockedCells="1"/>
  <mergeCells count="10">
    <mergeCell ref="A33:B33"/>
    <mergeCell ref="A43:B43"/>
    <mergeCell ref="A53:B53"/>
    <mergeCell ref="A63:B63"/>
    <mergeCell ref="A1:C1"/>
    <mergeCell ref="A2:C2"/>
    <mergeCell ref="A3:B3"/>
    <mergeCell ref="C3:C4"/>
    <mergeCell ref="A13:B13"/>
    <mergeCell ref="A23:B23"/>
  </mergeCells>
  <conditionalFormatting sqref="C5">
    <cfRule type="expression" dxfId="8" priority="16">
      <formula>C13&gt;10</formula>
    </cfRule>
  </conditionalFormatting>
  <conditionalFormatting sqref="C6:C12">
    <cfRule type="expression" dxfId="7" priority="15">
      <formula>$C$13&gt;10</formula>
    </cfRule>
  </conditionalFormatting>
  <conditionalFormatting sqref="C15:C22">
    <cfRule type="expression" dxfId="6" priority="14">
      <formula>$C$23&gt;10</formula>
    </cfRule>
  </conditionalFormatting>
  <conditionalFormatting sqref="C25:C32">
    <cfRule type="expression" dxfId="5" priority="13">
      <formula>$C$33&gt;10</formula>
    </cfRule>
  </conditionalFormatting>
  <conditionalFormatting sqref="C35:C42">
    <cfRule type="expression" dxfId="4" priority="12">
      <formula>$C$43&gt;10</formula>
    </cfRule>
  </conditionalFormatting>
  <conditionalFormatting sqref="C45:C52">
    <cfRule type="expression" dxfId="3" priority="11">
      <formula>$C$53&gt;10</formula>
    </cfRule>
  </conditionalFormatting>
  <conditionalFormatting sqref="C55:C62">
    <cfRule type="expression" dxfId="2" priority="10">
      <formula>$C$63&gt;10</formula>
    </cfRule>
  </conditionalFormatting>
  <conditionalFormatting sqref="C65:C72">
    <cfRule type="expression" dxfId="1" priority="9">
      <formula>$C$73&gt;10</formula>
    </cfRule>
  </conditionalFormatting>
  <conditionalFormatting sqref="C5">
    <cfRule type="expression" dxfId="0" priority="8">
      <formula>C13&gt;10</formula>
    </cfRule>
  </conditionalFormatting>
  <dataValidations disablePrompts="1" count="1">
    <dataValidation type="whole" allowBlank="1" showInputMessage="1" showErrorMessage="1" errorTitle="1" error="مجموع امتیازات باید 10 باشد، لطفا امتیازات را تغییر دهید" sqref="C13">
      <formula1>10</formula1>
      <formula2>10</formula2>
    </dataValidation>
  </dataValidations>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topLeftCell="K1" zoomScale="55" zoomScaleNormal="55" workbookViewId="0">
      <selection sqref="A1:J1048576"/>
    </sheetView>
  </sheetViews>
  <sheetFormatPr defaultColWidth="8.875" defaultRowHeight="14.25"/>
  <cols>
    <col min="1" max="1" width="19.625" style="1" hidden="1" customWidth="1"/>
    <col min="2" max="2" width="43.75" style="1" hidden="1" customWidth="1"/>
    <col min="3" max="3" width="27.375" style="1" hidden="1" customWidth="1"/>
    <col min="4" max="4" width="14.375" style="1" hidden="1" customWidth="1"/>
    <col min="5" max="10" width="0" style="1" hidden="1" customWidth="1"/>
    <col min="11" max="16384" width="8.875" style="1"/>
  </cols>
  <sheetData>
    <row r="2" spans="1:4">
      <c r="A2" s="1" t="s">
        <v>182</v>
      </c>
      <c r="B2" s="1" t="s">
        <v>461</v>
      </c>
      <c r="C2" s="1" t="s">
        <v>737</v>
      </c>
      <c r="D2" s="1" t="s">
        <v>738</v>
      </c>
    </row>
    <row r="3" spans="1:4">
      <c r="A3" s="1" t="s">
        <v>200</v>
      </c>
      <c r="B3" s="1" t="s">
        <v>462</v>
      </c>
      <c r="C3" s="1" t="s">
        <v>736</v>
      </c>
      <c r="D3" s="1" t="s">
        <v>739</v>
      </c>
    </row>
    <row r="4" spans="1:4">
      <c r="A4" s="1" t="s">
        <v>184</v>
      </c>
      <c r="B4" s="1" t="s">
        <v>463</v>
      </c>
      <c r="C4" s="1" t="s">
        <v>734</v>
      </c>
      <c r="D4" s="1" t="s">
        <v>740</v>
      </c>
    </row>
    <row r="5" spans="1:4">
      <c r="A5" s="1" t="s">
        <v>198</v>
      </c>
      <c r="B5" s="1" t="s">
        <v>464</v>
      </c>
      <c r="C5" s="1" t="s">
        <v>724</v>
      </c>
      <c r="D5" s="1" t="s">
        <v>741</v>
      </c>
    </row>
    <row r="6" spans="1:4">
      <c r="A6" s="1" t="s">
        <v>178</v>
      </c>
      <c r="B6" s="1" t="s">
        <v>465</v>
      </c>
      <c r="C6" s="1" t="s">
        <v>733</v>
      </c>
      <c r="D6" s="1" t="s">
        <v>742</v>
      </c>
    </row>
    <row r="7" spans="1:4">
      <c r="A7" s="1" t="s">
        <v>206</v>
      </c>
      <c r="B7" s="1" t="s">
        <v>466</v>
      </c>
      <c r="C7" s="1" t="s">
        <v>725</v>
      </c>
      <c r="D7" s="1" t="s">
        <v>743</v>
      </c>
    </row>
    <row r="8" spans="1:4">
      <c r="A8" s="1" t="s">
        <v>188</v>
      </c>
      <c r="B8" s="1" t="s">
        <v>467</v>
      </c>
      <c r="C8" s="1" t="s">
        <v>730</v>
      </c>
      <c r="D8" s="1" t="s">
        <v>744</v>
      </c>
    </row>
    <row r="9" spans="1:4">
      <c r="A9" s="1" t="s">
        <v>186</v>
      </c>
      <c r="B9" s="1" t="s">
        <v>468</v>
      </c>
      <c r="C9" s="1" t="s">
        <v>731</v>
      </c>
      <c r="D9" s="1" t="s">
        <v>745</v>
      </c>
    </row>
    <row r="10" spans="1:4">
      <c r="A10" s="1" t="s">
        <v>194</v>
      </c>
      <c r="B10" s="1" t="s">
        <v>469</v>
      </c>
      <c r="C10" s="1" t="s">
        <v>723</v>
      </c>
      <c r="D10" s="1" t="s">
        <v>746</v>
      </c>
    </row>
    <row r="11" spans="1:4">
      <c r="A11" s="1" t="s">
        <v>180</v>
      </c>
      <c r="B11" s="1" t="s">
        <v>470</v>
      </c>
      <c r="C11" s="1" t="s">
        <v>729</v>
      </c>
      <c r="D11" s="1" t="s">
        <v>747</v>
      </c>
    </row>
    <row r="12" spans="1:4">
      <c r="A12" s="1" t="s">
        <v>192</v>
      </c>
      <c r="B12" s="1" t="s">
        <v>471</v>
      </c>
      <c r="C12" s="1" t="s">
        <v>732</v>
      </c>
      <c r="D12" s="1" t="s">
        <v>748</v>
      </c>
    </row>
    <row r="13" spans="1:4">
      <c r="A13" s="1" t="s">
        <v>196</v>
      </c>
      <c r="B13" s="1" t="s">
        <v>472</v>
      </c>
      <c r="C13" s="1" t="s">
        <v>727</v>
      </c>
      <c r="D13" s="1" t="s">
        <v>749</v>
      </c>
    </row>
    <row r="14" spans="1:4">
      <c r="A14" s="1" t="s">
        <v>202</v>
      </c>
      <c r="B14" s="1" t="s">
        <v>473</v>
      </c>
      <c r="C14" s="1" t="s">
        <v>728</v>
      </c>
      <c r="D14" s="1" t="s">
        <v>750</v>
      </c>
    </row>
    <row r="15" spans="1:4">
      <c r="A15" s="1" t="s">
        <v>204</v>
      </c>
      <c r="B15" s="1" t="s">
        <v>474</v>
      </c>
      <c r="C15" s="1" t="s">
        <v>735</v>
      </c>
      <c r="D15" s="1" t="s">
        <v>751</v>
      </c>
    </row>
    <row r="16" spans="1:4">
      <c r="A16" s="1" t="s">
        <v>190</v>
      </c>
      <c r="B16" s="1" t="s">
        <v>475</v>
      </c>
      <c r="C16" s="1" t="s">
        <v>726</v>
      </c>
      <c r="D16" s="1" t="s">
        <v>752</v>
      </c>
    </row>
  </sheetData>
  <sheetProtection password="EA45"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53"/>
  <sheetViews>
    <sheetView topLeftCell="P1" zoomScale="90" zoomScaleNormal="90" workbookViewId="0">
      <selection activeCell="O1" sqref="A1:O1048576"/>
    </sheetView>
  </sheetViews>
  <sheetFormatPr defaultRowHeight="21"/>
  <cols>
    <col min="1" max="1" width="9.125" style="37" hidden="1" customWidth="1"/>
    <col min="2" max="5" width="9.125" style="38" hidden="1" customWidth="1"/>
    <col min="6" max="6" width="9.875" style="47" hidden="1" customWidth="1"/>
    <col min="7" max="7" width="13.125" style="47" hidden="1" customWidth="1"/>
    <col min="8" max="8" width="8.875" style="47" hidden="1" customWidth="1"/>
    <col min="9" max="9" width="9" style="47" hidden="1" customWidth="1"/>
    <col min="10" max="10" width="11" style="47" hidden="1" customWidth="1"/>
    <col min="11" max="11" width="11.25" style="47" hidden="1" customWidth="1"/>
    <col min="12" max="12" width="10.25" style="47" hidden="1" customWidth="1"/>
    <col min="13" max="14" width="9.125" style="47" hidden="1" customWidth="1"/>
    <col min="15" max="15" width="9.125" style="41" hidden="1" customWidth="1"/>
    <col min="16" max="16" width="9.125" style="42" customWidth="1"/>
    <col min="17" max="256" width="8.875" style="43"/>
    <col min="257" max="261" width="9.125" style="43" customWidth="1"/>
    <col min="262" max="262" width="9.875" style="43" bestFit="1" customWidth="1"/>
    <col min="263" max="263" width="13.125" style="43" bestFit="1" customWidth="1"/>
    <col min="264" max="264" width="8.875" style="43" bestFit="1" customWidth="1"/>
    <col min="265" max="265" width="9" style="43" bestFit="1" customWidth="1"/>
    <col min="266" max="266" width="11" style="43" bestFit="1" customWidth="1"/>
    <col min="267" max="267" width="11.25" style="43" bestFit="1" customWidth="1"/>
    <col min="268" max="268" width="10.25" style="43" bestFit="1" customWidth="1"/>
    <col min="269" max="272" width="9.125" style="43" customWidth="1"/>
    <col min="273" max="512" width="8.875" style="43"/>
    <col min="513" max="517" width="9.125" style="43" customWidth="1"/>
    <col min="518" max="518" width="9.875" style="43" bestFit="1" customWidth="1"/>
    <col min="519" max="519" width="13.125" style="43" bestFit="1" customWidth="1"/>
    <col min="520" max="520" width="8.875" style="43" bestFit="1" customWidth="1"/>
    <col min="521" max="521" width="9" style="43" bestFit="1" customWidth="1"/>
    <col min="522" max="522" width="11" style="43" bestFit="1" customWidth="1"/>
    <col min="523" max="523" width="11.25" style="43" bestFit="1" customWidth="1"/>
    <col min="524" max="524" width="10.25" style="43" bestFit="1" customWidth="1"/>
    <col min="525" max="528" width="9.125" style="43" customWidth="1"/>
    <col min="529" max="768" width="8.875" style="43"/>
    <col min="769" max="773" width="9.125" style="43" customWidth="1"/>
    <col min="774" max="774" width="9.875" style="43" bestFit="1" customWidth="1"/>
    <col min="775" max="775" width="13.125" style="43" bestFit="1" customWidth="1"/>
    <col min="776" max="776" width="8.875" style="43" bestFit="1" customWidth="1"/>
    <col min="777" max="777" width="9" style="43" bestFit="1" customWidth="1"/>
    <col min="778" max="778" width="11" style="43" bestFit="1" customWidth="1"/>
    <col min="779" max="779" width="11.25" style="43" bestFit="1" customWidth="1"/>
    <col min="780" max="780" width="10.25" style="43" bestFit="1" customWidth="1"/>
    <col min="781" max="784" width="9.125" style="43" customWidth="1"/>
    <col min="785" max="1024" width="8.875" style="43"/>
    <col min="1025" max="1029" width="9.125" style="43" customWidth="1"/>
    <col min="1030" max="1030" width="9.875" style="43" bestFit="1" customWidth="1"/>
    <col min="1031" max="1031" width="13.125" style="43" bestFit="1" customWidth="1"/>
    <col min="1032" max="1032" width="8.875" style="43" bestFit="1" customWidth="1"/>
    <col min="1033" max="1033" width="9" style="43" bestFit="1" customWidth="1"/>
    <col min="1034" max="1034" width="11" style="43" bestFit="1" customWidth="1"/>
    <col min="1035" max="1035" width="11.25" style="43" bestFit="1" customWidth="1"/>
    <col min="1036" max="1036" width="10.25" style="43" bestFit="1" customWidth="1"/>
    <col min="1037" max="1040" width="9.125" style="43" customWidth="1"/>
    <col min="1041" max="1280" width="8.875" style="43"/>
    <col min="1281" max="1285" width="9.125" style="43" customWidth="1"/>
    <col min="1286" max="1286" width="9.875" style="43" bestFit="1" customWidth="1"/>
    <col min="1287" max="1287" width="13.125" style="43" bestFit="1" customWidth="1"/>
    <col min="1288" max="1288" width="8.875" style="43" bestFit="1" customWidth="1"/>
    <col min="1289" max="1289" width="9" style="43" bestFit="1" customWidth="1"/>
    <col min="1290" max="1290" width="11" style="43" bestFit="1" customWidth="1"/>
    <col min="1291" max="1291" width="11.25" style="43" bestFit="1" customWidth="1"/>
    <col min="1292" max="1292" width="10.25" style="43" bestFit="1" customWidth="1"/>
    <col min="1293" max="1296" width="9.125" style="43" customWidth="1"/>
    <col min="1297" max="1536" width="8.875" style="43"/>
    <col min="1537" max="1541" width="9.125" style="43" customWidth="1"/>
    <col min="1542" max="1542" width="9.875" style="43" bestFit="1" customWidth="1"/>
    <col min="1543" max="1543" width="13.125" style="43" bestFit="1" customWidth="1"/>
    <col min="1544" max="1544" width="8.875" style="43" bestFit="1" customWidth="1"/>
    <col min="1545" max="1545" width="9" style="43" bestFit="1" customWidth="1"/>
    <col min="1546" max="1546" width="11" style="43" bestFit="1" customWidth="1"/>
    <col min="1547" max="1547" width="11.25" style="43" bestFit="1" customWidth="1"/>
    <col min="1548" max="1548" width="10.25" style="43" bestFit="1" customWidth="1"/>
    <col min="1549" max="1552" width="9.125" style="43" customWidth="1"/>
    <col min="1553" max="1792" width="8.875" style="43"/>
    <col min="1793" max="1797" width="9.125" style="43" customWidth="1"/>
    <col min="1798" max="1798" width="9.875" style="43" bestFit="1" customWidth="1"/>
    <col min="1799" max="1799" width="13.125" style="43" bestFit="1" customWidth="1"/>
    <col min="1800" max="1800" width="8.875" style="43" bestFit="1" customWidth="1"/>
    <col min="1801" max="1801" width="9" style="43" bestFit="1" customWidth="1"/>
    <col min="1802" max="1802" width="11" style="43" bestFit="1" customWidth="1"/>
    <col min="1803" max="1803" width="11.25" style="43" bestFit="1" customWidth="1"/>
    <col min="1804" max="1804" width="10.25" style="43" bestFit="1" customWidth="1"/>
    <col min="1805" max="1808" width="9.125" style="43" customWidth="1"/>
    <col min="1809" max="2048" width="8.875" style="43"/>
    <col min="2049" max="2053" width="9.125" style="43" customWidth="1"/>
    <col min="2054" max="2054" width="9.875" style="43" bestFit="1" customWidth="1"/>
    <col min="2055" max="2055" width="13.125" style="43" bestFit="1" customWidth="1"/>
    <col min="2056" max="2056" width="8.875" style="43" bestFit="1" customWidth="1"/>
    <col min="2057" max="2057" width="9" style="43" bestFit="1" customWidth="1"/>
    <col min="2058" max="2058" width="11" style="43" bestFit="1" customWidth="1"/>
    <col min="2059" max="2059" width="11.25" style="43" bestFit="1" customWidth="1"/>
    <col min="2060" max="2060" width="10.25" style="43" bestFit="1" customWidth="1"/>
    <col min="2061" max="2064" width="9.125" style="43" customWidth="1"/>
    <col min="2065" max="2304" width="8.875" style="43"/>
    <col min="2305" max="2309" width="9.125" style="43" customWidth="1"/>
    <col min="2310" max="2310" width="9.875" style="43" bestFit="1" customWidth="1"/>
    <col min="2311" max="2311" width="13.125" style="43" bestFit="1" customWidth="1"/>
    <col min="2312" max="2312" width="8.875" style="43" bestFit="1" customWidth="1"/>
    <col min="2313" max="2313" width="9" style="43" bestFit="1" customWidth="1"/>
    <col min="2314" max="2314" width="11" style="43" bestFit="1" customWidth="1"/>
    <col min="2315" max="2315" width="11.25" style="43" bestFit="1" customWidth="1"/>
    <col min="2316" max="2316" width="10.25" style="43" bestFit="1" customWidth="1"/>
    <col min="2317" max="2320" width="9.125" style="43" customWidth="1"/>
    <col min="2321" max="2560" width="8.875" style="43"/>
    <col min="2561" max="2565" width="9.125" style="43" customWidth="1"/>
    <col min="2566" max="2566" width="9.875" style="43" bestFit="1" customWidth="1"/>
    <col min="2567" max="2567" width="13.125" style="43" bestFit="1" customWidth="1"/>
    <col min="2568" max="2568" width="8.875" style="43" bestFit="1" customWidth="1"/>
    <col min="2569" max="2569" width="9" style="43" bestFit="1" customWidth="1"/>
    <col min="2570" max="2570" width="11" style="43" bestFit="1" customWidth="1"/>
    <col min="2571" max="2571" width="11.25" style="43" bestFit="1" customWidth="1"/>
    <col min="2572" max="2572" width="10.25" style="43" bestFit="1" customWidth="1"/>
    <col min="2573" max="2576" width="9.125" style="43" customWidth="1"/>
    <col min="2577" max="2816" width="8.875" style="43"/>
    <col min="2817" max="2821" width="9.125" style="43" customWidth="1"/>
    <col min="2822" max="2822" width="9.875" style="43" bestFit="1" customWidth="1"/>
    <col min="2823" max="2823" width="13.125" style="43" bestFit="1" customWidth="1"/>
    <col min="2824" max="2824" width="8.875" style="43" bestFit="1" customWidth="1"/>
    <col min="2825" max="2825" width="9" style="43" bestFit="1" customWidth="1"/>
    <col min="2826" max="2826" width="11" style="43" bestFit="1" customWidth="1"/>
    <col min="2827" max="2827" width="11.25" style="43" bestFit="1" customWidth="1"/>
    <col min="2828" max="2828" width="10.25" style="43" bestFit="1" customWidth="1"/>
    <col min="2829" max="2832" width="9.125" style="43" customWidth="1"/>
    <col min="2833" max="3072" width="8.875" style="43"/>
    <col min="3073" max="3077" width="9.125" style="43" customWidth="1"/>
    <col min="3078" max="3078" width="9.875" style="43" bestFit="1" customWidth="1"/>
    <col min="3079" max="3079" width="13.125" style="43" bestFit="1" customWidth="1"/>
    <col min="3080" max="3080" width="8.875" style="43" bestFit="1" customWidth="1"/>
    <col min="3081" max="3081" width="9" style="43" bestFit="1" customWidth="1"/>
    <col min="3082" max="3082" width="11" style="43" bestFit="1" customWidth="1"/>
    <col min="3083" max="3083" width="11.25" style="43" bestFit="1" customWidth="1"/>
    <col min="3084" max="3084" width="10.25" style="43" bestFit="1" customWidth="1"/>
    <col min="3085" max="3088" width="9.125" style="43" customWidth="1"/>
    <col min="3089" max="3328" width="8.875" style="43"/>
    <col min="3329" max="3333" width="9.125" style="43" customWidth="1"/>
    <col min="3334" max="3334" width="9.875" style="43" bestFit="1" customWidth="1"/>
    <col min="3335" max="3335" width="13.125" style="43" bestFit="1" customWidth="1"/>
    <col min="3336" max="3336" width="8.875" style="43" bestFit="1" customWidth="1"/>
    <col min="3337" max="3337" width="9" style="43" bestFit="1" customWidth="1"/>
    <col min="3338" max="3338" width="11" style="43" bestFit="1" customWidth="1"/>
    <col min="3339" max="3339" width="11.25" style="43" bestFit="1" customWidth="1"/>
    <col min="3340" max="3340" width="10.25" style="43" bestFit="1" customWidth="1"/>
    <col min="3341" max="3344" width="9.125" style="43" customWidth="1"/>
    <col min="3345" max="3584" width="8.875" style="43"/>
    <col min="3585" max="3589" width="9.125" style="43" customWidth="1"/>
    <col min="3590" max="3590" width="9.875" style="43" bestFit="1" customWidth="1"/>
    <col min="3591" max="3591" width="13.125" style="43" bestFit="1" customWidth="1"/>
    <col min="3592" max="3592" width="8.875" style="43" bestFit="1" customWidth="1"/>
    <col min="3593" max="3593" width="9" style="43" bestFit="1" customWidth="1"/>
    <col min="3594" max="3594" width="11" style="43" bestFit="1" customWidth="1"/>
    <col min="3595" max="3595" width="11.25" style="43" bestFit="1" customWidth="1"/>
    <col min="3596" max="3596" width="10.25" style="43" bestFit="1" customWidth="1"/>
    <col min="3597" max="3600" width="9.125" style="43" customWidth="1"/>
    <col min="3601" max="3840" width="8.875" style="43"/>
    <col min="3841" max="3845" width="9.125" style="43" customWidth="1"/>
    <col min="3846" max="3846" width="9.875" style="43" bestFit="1" customWidth="1"/>
    <col min="3847" max="3847" width="13.125" style="43" bestFit="1" customWidth="1"/>
    <col min="3848" max="3848" width="8.875" style="43" bestFit="1" customWidth="1"/>
    <col min="3849" max="3849" width="9" style="43" bestFit="1" customWidth="1"/>
    <col min="3850" max="3850" width="11" style="43" bestFit="1" customWidth="1"/>
    <col min="3851" max="3851" width="11.25" style="43" bestFit="1" customWidth="1"/>
    <col min="3852" max="3852" width="10.25" style="43" bestFit="1" customWidth="1"/>
    <col min="3853" max="3856" width="9.125" style="43" customWidth="1"/>
    <col min="3857" max="4096" width="8.875" style="43"/>
    <col min="4097" max="4101" width="9.125" style="43" customWidth="1"/>
    <col min="4102" max="4102" width="9.875" style="43" bestFit="1" customWidth="1"/>
    <col min="4103" max="4103" width="13.125" style="43" bestFit="1" customWidth="1"/>
    <col min="4104" max="4104" width="8.875" style="43" bestFit="1" customWidth="1"/>
    <col min="4105" max="4105" width="9" style="43" bestFit="1" customWidth="1"/>
    <col min="4106" max="4106" width="11" style="43" bestFit="1" customWidth="1"/>
    <col min="4107" max="4107" width="11.25" style="43" bestFit="1" customWidth="1"/>
    <col min="4108" max="4108" width="10.25" style="43" bestFit="1" customWidth="1"/>
    <col min="4109" max="4112" width="9.125" style="43" customWidth="1"/>
    <col min="4113" max="4352" width="8.875" style="43"/>
    <col min="4353" max="4357" width="9.125" style="43" customWidth="1"/>
    <col min="4358" max="4358" width="9.875" style="43" bestFit="1" customWidth="1"/>
    <col min="4359" max="4359" width="13.125" style="43" bestFit="1" customWidth="1"/>
    <col min="4360" max="4360" width="8.875" style="43" bestFit="1" customWidth="1"/>
    <col min="4361" max="4361" width="9" style="43" bestFit="1" customWidth="1"/>
    <col min="4362" max="4362" width="11" style="43" bestFit="1" customWidth="1"/>
    <col min="4363" max="4363" width="11.25" style="43" bestFit="1" customWidth="1"/>
    <col min="4364" max="4364" width="10.25" style="43" bestFit="1" customWidth="1"/>
    <col min="4365" max="4368" width="9.125" style="43" customWidth="1"/>
    <col min="4369" max="4608" width="8.875" style="43"/>
    <col min="4609" max="4613" width="9.125" style="43" customWidth="1"/>
    <col min="4614" max="4614" width="9.875" style="43" bestFit="1" customWidth="1"/>
    <col min="4615" max="4615" width="13.125" style="43" bestFit="1" customWidth="1"/>
    <col min="4616" max="4616" width="8.875" style="43" bestFit="1" customWidth="1"/>
    <col min="4617" max="4617" width="9" style="43" bestFit="1" customWidth="1"/>
    <col min="4618" max="4618" width="11" style="43" bestFit="1" customWidth="1"/>
    <col min="4619" max="4619" width="11.25" style="43" bestFit="1" customWidth="1"/>
    <col min="4620" max="4620" width="10.25" style="43" bestFit="1" customWidth="1"/>
    <col min="4621" max="4624" width="9.125" style="43" customWidth="1"/>
    <col min="4625" max="4864" width="8.875" style="43"/>
    <col min="4865" max="4869" width="9.125" style="43" customWidth="1"/>
    <col min="4870" max="4870" width="9.875" style="43" bestFit="1" customWidth="1"/>
    <col min="4871" max="4871" width="13.125" style="43" bestFit="1" customWidth="1"/>
    <col min="4872" max="4872" width="8.875" style="43" bestFit="1" customWidth="1"/>
    <col min="4873" max="4873" width="9" style="43" bestFit="1" customWidth="1"/>
    <col min="4874" max="4874" width="11" style="43" bestFit="1" customWidth="1"/>
    <col min="4875" max="4875" width="11.25" style="43" bestFit="1" customWidth="1"/>
    <col min="4876" max="4876" width="10.25" style="43" bestFit="1" customWidth="1"/>
    <col min="4877" max="4880" width="9.125" style="43" customWidth="1"/>
    <col min="4881" max="5120" width="8.875" style="43"/>
    <col min="5121" max="5125" width="9.125" style="43" customWidth="1"/>
    <col min="5126" max="5126" width="9.875" style="43" bestFit="1" customWidth="1"/>
    <col min="5127" max="5127" width="13.125" style="43" bestFit="1" customWidth="1"/>
    <col min="5128" max="5128" width="8.875" style="43" bestFit="1" customWidth="1"/>
    <col min="5129" max="5129" width="9" style="43" bestFit="1" customWidth="1"/>
    <col min="5130" max="5130" width="11" style="43" bestFit="1" customWidth="1"/>
    <col min="5131" max="5131" width="11.25" style="43" bestFit="1" customWidth="1"/>
    <col min="5132" max="5132" width="10.25" style="43" bestFit="1" customWidth="1"/>
    <col min="5133" max="5136" width="9.125" style="43" customWidth="1"/>
    <col min="5137" max="5376" width="8.875" style="43"/>
    <col min="5377" max="5381" width="9.125" style="43" customWidth="1"/>
    <col min="5382" max="5382" width="9.875" style="43" bestFit="1" customWidth="1"/>
    <col min="5383" max="5383" width="13.125" style="43" bestFit="1" customWidth="1"/>
    <col min="5384" max="5384" width="8.875" style="43" bestFit="1" customWidth="1"/>
    <col min="5385" max="5385" width="9" style="43" bestFit="1" customWidth="1"/>
    <col min="5386" max="5386" width="11" style="43" bestFit="1" customWidth="1"/>
    <col min="5387" max="5387" width="11.25" style="43" bestFit="1" customWidth="1"/>
    <col min="5388" max="5388" width="10.25" style="43" bestFit="1" customWidth="1"/>
    <col min="5389" max="5392" width="9.125" style="43" customWidth="1"/>
    <col min="5393" max="5632" width="8.875" style="43"/>
    <col min="5633" max="5637" width="9.125" style="43" customWidth="1"/>
    <col min="5638" max="5638" width="9.875" style="43" bestFit="1" customWidth="1"/>
    <col min="5639" max="5639" width="13.125" style="43" bestFit="1" customWidth="1"/>
    <col min="5640" max="5640" width="8.875" style="43" bestFit="1" customWidth="1"/>
    <col min="5641" max="5641" width="9" style="43" bestFit="1" customWidth="1"/>
    <col min="5642" max="5642" width="11" style="43" bestFit="1" customWidth="1"/>
    <col min="5643" max="5643" width="11.25" style="43" bestFit="1" customWidth="1"/>
    <col min="5644" max="5644" width="10.25" style="43" bestFit="1" customWidth="1"/>
    <col min="5645" max="5648" width="9.125" style="43" customWidth="1"/>
    <col min="5649" max="5888" width="8.875" style="43"/>
    <col min="5889" max="5893" width="9.125" style="43" customWidth="1"/>
    <col min="5894" max="5894" width="9.875" style="43" bestFit="1" customWidth="1"/>
    <col min="5895" max="5895" width="13.125" style="43" bestFit="1" customWidth="1"/>
    <col min="5896" max="5896" width="8.875" style="43" bestFit="1" customWidth="1"/>
    <col min="5897" max="5897" width="9" style="43" bestFit="1" customWidth="1"/>
    <col min="5898" max="5898" width="11" style="43" bestFit="1" customWidth="1"/>
    <col min="5899" max="5899" width="11.25" style="43" bestFit="1" customWidth="1"/>
    <col min="5900" max="5900" width="10.25" style="43" bestFit="1" customWidth="1"/>
    <col min="5901" max="5904" width="9.125" style="43" customWidth="1"/>
    <col min="5905" max="6144" width="8.875" style="43"/>
    <col min="6145" max="6149" width="9.125" style="43" customWidth="1"/>
    <col min="6150" max="6150" width="9.875" style="43" bestFit="1" customWidth="1"/>
    <col min="6151" max="6151" width="13.125" style="43" bestFit="1" customWidth="1"/>
    <col min="6152" max="6152" width="8.875" style="43" bestFit="1" customWidth="1"/>
    <col min="6153" max="6153" width="9" style="43" bestFit="1" customWidth="1"/>
    <col min="6154" max="6154" width="11" style="43" bestFit="1" customWidth="1"/>
    <col min="6155" max="6155" width="11.25" style="43" bestFit="1" customWidth="1"/>
    <col min="6156" max="6156" width="10.25" style="43" bestFit="1" customWidth="1"/>
    <col min="6157" max="6160" width="9.125" style="43" customWidth="1"/>
    <col min="6161" max="6400" width="8.875" style="43"/>
    <col min="6401" max="6405" width="9.125" style="43" customWidth="1"/>
    <col min="6406" max="6406" width="9.875" style="43" bestFit="1" customWidth="1"/>
    <col min="6407" max="6407" width="13.125" style="43" bestFit="1" customWidth="1"/>
    <col min="6408" max="6408" width="8.875" style="43" bestFit="1" customWidth="1"/>
    <col min="6409" max="6409" width="9" style="43" bestFit="1" customWidth="1"/>
    <col min="6410" max="6410" width="11" style="43" bestFit="1" customWidth="1"/>
    <col min="6411" max="6411" width="11.25" style="43" bestFit="1" customWidth="1"/>
    <col min="6412" max="6412" width="10.25" style="43" bestFit="1" customWidth="1"/>
    <col min="6413" max="6416" width="9.125" style="43" customWidth="1"/>
    <col min="6417" max="6656" width="8.875" style="43"/>
    <col min="6657" max="6661" width="9.125" style="43" customWidth="1"/>
    <col min="6662" max="6662" width="9.875" style="43" bestFit="1" customWidth="1"/>
    <col min="6663" max="6663" width="13.125" style="43" bestFit="1" customWidth="1"/>
    <col min="6664" max="6664" width="8.875" style="43" bestFit="1" customWidth="1"/>
    <col min="6665" max="6665" width="9" style="43" bestFit="1" customWidth="1"/>
    <col min="6666" max="6666" width="11" style="43" bestFit="1" customWidth="1"/>
    <col min="6667" max="6667" width="11.25" style="43" bestFit="1" customWidth="1"/>
    <col min="6668" max="6668" width="10.25" style="43" bestFit="1" customWidth="1"/>
    <col min="6669" max="6672" width="9.125" style="43" customWidth="1"/>
    <col min="6673" max="6912" width="8.875" style="43"/>
    <col min="6913" max="6917" width="9.125" style="43" customWidth="1"/>
    <col min="6918" max="6918" width="9.875" style="43" bestFit="1" customWidth="1"/>
    <col min="6919" max="6919" width="13.125" style="43" bestFit="1" customWidth="1"/>
    <col min="6920" max="6920" width="8.875" style="43" bestFit="1" customWidth="1"/>
    <col min="6921" max="6921" width="9" style="43" bestFit="1" customWidth="1"/>
    <col min="6922" max="6922" width="11" style="43" bestFit="1" customWidth="1"/>
    <col min="6923" max="6923" width="11.25" style="43" bestFit="1" customWidth="1"/>
    <col min="6924" max="6924" width="10.25" style="43" bestFit="1" customWidth="1"/>
    <col min="6925" max="6928" width="9.125" style="43" customWidth="1"/>
    <col min="6929" max="7168" width="8.875" style="43"/>
    <col min="7169" max="7173" width="9.125" style="43" customWidth="1"/>
    <col min="7174" max="7174" width="9.875" style="43" bestFit="1" customWidth="1"/>
    <col min="7175" max="7175" width="13.125" style="43" bestFit="1" customWidth="1"/>
    <col min="7176" max="7176" width="8.875" style="43" bestFit="1" customWidth="1"/>
    <col min="7177" max="7177" width="9" style="43" bestFit="1" customWidth="1"/>
    <col min="7178" max="7178" width="11" style="43" bestFit="1" customWidth="1"/>
    <col min="7179" max="7179" width="11.25" style="43" bestFit="1" customWidth="1"/>
    <col min="7180" max="7180" width="10.25" style="43" bestFit="1" customWidth="1"/>
    <col min="7181" max="7184" width="9.125" style="43" customWidth="1"/>
    <col min="7185" max="7424" width="8.875" style="43"/>
    <col min="7425" max="7429" width="9.125" style="43" customWidth="1"/>
    <col min="7430" max="7430" width="9.875" style="43" bestFit="1" customWidth="1"/>
    <col min="7431" max="7431" width="13.125" style="43" bestFit="1" customWidth="1"/>
    <col min="7432" max="7432" width="8.875" style="43" bestFit="1" customWidth="1"/>
    <col min="7433" max="7433" width="9" style="43" bestFit="1" customWidth="1"/>
    <col min="7434" max="7434" width="11" style="43" bestFit="1" customWidth="1"/>
    <col min="7435" max="7435" width="11.25" style="43" bestFit="1" customWidth="1"/>
    <col min="7436" max="7436" width="10.25" style="43" bestFit="1" customWidth="1"/>
    <col min="7437" max="7440" width="9.125" style="43" customWidth="1"/>
    <col min="7441" max="7680" width="8.875" style="43"/>
    <col min="7681" max="7685" width="9.125" style="43" customWidth="1"/>
    <col min="7686" max="7686" width="9.875" style="43" bestFit="1" customWidth="1"/>
    <col min="7687" max="7687" width="13.125" style="43" bestFit="1" customWidth="1"/>
    <col min="7688" max="7688" width="8.875" style="43" bestFit="1" customWidth="1"/>
    <col min="7689" max="7689" width="9" style="43" bestFit="1" customWidth="1"/>
    <col min="7690" max="7690" width="11" style="43" bestFit="1" customWidth="1"/>
    <col min="7691" max="7691" width="11.25" style="43" bestFit="1" customWidth="1"/>
    <col min="7692" max="7692" width="10.25" style="43" bestFit="1" customWidth="1"/>
    <col min="7693" max="7696" width="9.125" style="43" customWidth="1"/>
    <col min="7697" max="7936" width="8.875" style="43"/>
    <col min="7937" max="7941" width="9.125" style="43" customWidth="1"/>
    <col min="7942" max="7942" width="9.875" style="43" bestFit="1" customWidth="1"/>
    <col min="7943" max="7943" width="13.125" style="43" bestFit="1" customWidth="1"/>
    <col min="7944" max="7944" width="8.875" style="43" bestFit="1" customWidth="1"/>
    <col min="7945" max="7945" width="9" style="43" bestFit="1" customWidth="1"/>
    <col min="7946" max="7946" width="11" style="43" bestFit="1" customWidth="1"/>
    <col min="7947" max="7947" width="11.25" style="43" bestFit="1" customWidth="1"/>
    <col min="7948" max="7948" width="10.25" style="43" bestFit="1" customWidth="1"/>
    <col min="7949" max="7952" width="9.125" style="43" customWidth="1"/>
    <col min="7953" max="8192" width="8.875" style="43"/>
    <col min="8193" max="8197" width="9.125" style="43" customWidth="1"/>
    <col min="8198" max="8198" width="9.875" style="43" bestFit="1" customWidth="1"/>
    <col min="8199" max="8199" width="13.125" style="43" bestFit="1" customWidth="1"/>
    <col min="8200" max="8200" width="8.875" style="43" bestFit="1" customWidth="1"/>
    <col min="8201" max="8201" width="9" style="43" bestFit="1" customWidth="1"/>
    <col min="8202" max="8202" width="11" style="43" bestFit="1" customWidth="1"/>
    <col min="8203" max="8203" width="11.25" style="43" bestFit="1" customWidth="1"/>
    <col min="8204" max="8204" width="10.25" style="43" bestFit="1" customWidth="1"/>
    <col min="8205" max="8208" width="9.125" style="43" customWidth="1"/>
    <col min="8209" max="8448" width="8.875" style="43"/>
    <col min="8449" max="8453" width="9.125" style="43" customWidth="1"/>
    <col min="8454" max="8454" width="9.875" style="43" bestFit="1" customWidth="1"/>
    <col min="8455" max="8455" width="13.125" style="43" bestFit="1" customWidth="1"/>
    <col min="8456" max="8456" width="8.875" style="43" bestFit="1" customWidth="1"/>
    <col min="8457" max="8457" width="9" style="43" bestFit="1" customWidth="1"/>
    <col min="8458" max="8458" width="11" style="43" bestFit="1" customWidth="1"/>
    <col min="8459" max="8459" width="11.25" style="43" bestFit="1" customWidth="1"/>
    <col min="8460" max="8460" width="10.25" style="43" bestFit="1" customWidth="1"/>
    <col min="8461" max="8464" width="9.125" style="43" customWidth="1"/>
    <col min="8465" max="8704" width="8.875" style="43"/>
    <col min="8705" max="8709" width="9.125" style="43" customWidth="1"/>
    <col min="8710" max="8710" width="9.875" style="43" bestFit="1" customWidth="1"/>
    <col min="8711" max="8711" width="13.125" style="43" bestFit="1" customWidth="1"/>
    <col min="8712" max="8712" width="8.875" style="43" bestFit="1" customWidth="1"/>
    <col min="8713" max="8713" width="9" style="43" bestFit="1" customWidth="1"/>
    <col min="8714" max="8714" width="11" style="43" bestFit="1" customWidth="1"/>
    <col min="8715" max="8715" width="11.25" style="43" bestFit="1" customWidth="1"/>
    <col min="8716" max="8716" width="10.25" style="43" bestFit="1" customWidth="1"/>
    <col min="8717" max="8720" width="9.125" style="43" customWidth="1"/>
    <col min="8721" max="8960" width="8.875" style="43"/>
    <col min="8961" max="8965" width="9.125" style="43" customWidth="1"/>
    <col min="8966" max="8966" width="9.875" style="43" bestFit="1" customWidth="1"/>
    <col min="8967" max="8967" width="13.125" style="43" bestFit="1" customWidth="1"/>
    <col min="8968" max="8968" width="8.875" style="43" bestFit="1" customWidth="1"/>
    <col min="8969" max="8969" width="9" style="43" bestFit="1" customWidth="1"/>
    <col min="8970" max="8970" width="11" style="43" bestFit="1" customWidth="1"/>
    <col min="8971" max="8971" width="11.25" style="43" bestFit="1" customWidth="1"/>
    <col min="8972" max="8972" width="10.25" style="43" bestFit="1" customWidth="1"/>
    <col min="8973" max="8976" width="9.125" style="43" customWidth="1"/>
    <col min="8977" max="9216" width="8.875" style="43"/>
    <col min="9217" max="9221" width="9.125" style="43" customWidth="1"/>
    <col min="9222" max="9222" width="9.875" style="43" bestFit="1" customWidth="1"/>
    <col min="9223" max="9223" width="13.125" style="43" bestFit="1" customWidth="1"/>
    <col min="9224" max="9224" width="8.875" style="43" bestFit="1" customWidth="1"/>
    <col min="9225" max="9225" width="9" style="43" bestFit="1" customWidth="1"/>
    <col min="9226" max="9226" width="11" style="43" bestFit="1" customWidth="1"/>
    <col min="9227" max="9227" width="11.25" style="43" bestFit="1" customWidth="1"/>
    <col min="9228" max="9228" width="10.25" style="43" bestFit="1" customWidth="1"/>
    <col min="9229" max="9232" width="9.125" style="43" customWidth="1"/>
    <col min="9233" max="9472" width="8.875" style="43"/>
    <col min="9473" max="9477" width="9.125" style="43" customWidth="1"/>
    <col min="9478" max="9478" width="9.875" style="43" bestFit="1" customWidth="1"/>
    <col min="9479" max="9479" width="13.125" style="43" bestFit="1" customWidth="1"/>
    <col min="9480" max="9480" width="8.875" style="43" bestFit="1" customWidth="1"/>
    <col min="9481" max="9481" width="9" style="43" bestFit="1" customWidth="1"/>
    <col min="9482" max="9482" width="11" style="43" bestFit="1" customWidth="1"/>
    <col min="9483" max="9483" width="11.25" style="43" bestFit="1" customWidth="1"/>
    <col min="9484" max="9484" width="10.25" style="43" bestFit="1" customWidth="1"/>
    <col min="9485" max="9488" width="9.125" style="43" customWidth="1"/>
    <col min="9489" max="9728" width="8.875" style="43"/>
    <col min="9729" max="9733" width="9.125" style="43" customWidth="1"/>
    <col min="9734" max="9734" width="9.875" style="43" bestFit="1" customWidth="1"/>
    <col min="9735" max="9735" width="13.125" style="43" bestFit="1" customWidth="1"/>
    <col min="9736" max="9736" width="8.875" style="43" bestFit="1" customWidth="1"/>
    <col min="9737" max="9737" width="9" style="43" bestFit="1" customWidth="1"/>
    <col min="9738" max="9738" width="11" style="43" bestFit="1" customWidth="1"/>
    <col min="9739" max="9739" width="11.25" style="43" bestFit="1" customWidth="1"/>
    <col min="9740" max="9740" width="10.25" style="43" bestFit="1" customWidth="1"/>
    <col min="9741" max="9744" width="9.125" style="43" customWidth="1"/>
    <col min="9745" max="9984" width="8.875" style="43"/>
    <col min="9985" max="9989" width="9.125" style="43" customWidth="1"/>
    <col min="9990" max="9990" width="9.875" style="43" bestFit="1" customWidth="1"/>
    <col min="9991" max="9991" width="13.125" style="43" bestFit="1" customWidth="1"/>
    <col min="9992" max="9992" width="8.875" style="43" bestFit="1" customWidth="1"/>
    <col min="9993" max="9993" width="9" style="43" bestFit="1" customWidth="1"/>
    <col min="9994" max="9994" width="11" style="43" bestFit="1" customWidth="1"/>
    <col min="9995" max="9995" width="11.25" style="43" bestFit="1" customWidth="1"/>
    <col min="9996" max="9996" width="10.25" style="43" bestFit="1" customWidth="1"/>
    <col min="9997" max="10000" width="9.125" style="43" customWidth="1"/>
    <col min="10001" max="10240" width="8.875" style="43"/>
    <col min="10241" max="10245" width="9.125" style="43" customWidth="1"/>
    <col min="10246" max="10246" width="9.875" style="43" bestFit="1" customWidth="1"/>
    <col min="10247" max="10247" width="13.125" style="43" bestFit="1" customWidth="1"/>
    <col min="10248" max="10248" width="8.875" style="43" bestFit="1" customWidth="1"/>
    <col min="10249" max="10249" width="9" style="43" bestFit="1" customWidth="1"/>
    <col min="10250" max="10250" width="11" style="43" bestFit="1" customWidth="1"/>
    <col min="10251" max="10251" width="11.25" style="43" bestFit="1" customWidth="1"/>
    <col min="10252" max="10252" width="10.25" style="43" bestFit="1" customWidth="1"/>
    <col min="10253" max="10256" width="9.125" style="43" customWidth="1"/>
    <col min="10257" max="10496" width="8.875" style="43"/>
    <col min="10497" max="10501" width="9.125" style="43" customWidth="1"/>
    <col min="10502" max="10502" width="9.875" style="43" bestFit="1" customWidth="1"/>
    <col min="10503" max="10503" width="13.125" style="43" bestFit="1" customWidth="1"/>
    <col min="10504" max="10504" width="8.875" style="43" bestFit="1" customWidth="1"/>
    <col min="10505" max="10505" width="9" style="43" bestFit="1" customWidth="1"/>
    <col min="10506" max="10506" width="11" style="43" bestFit="1" customWidth="1"/>
    <col min="10507" max="10507" width="11.25" style="43" bestFit="1" customWidth="1"/>
    <col min="10508" max="10508" width="10.25" style="43" bestFit="1" customWidth="1"/>
    <col min="10509" max="10512" width="9.125" style="43" customWidth="1"/>
    <col min="10513" max="10752" width="8.875" style="43"/>
    <col min="10753" max="10757" width="9.125" style="43" customWidth="1"/>
    <col min="10758" max="10758" width="9.875" style="43" bestFit="1" customWidth="1"/>
    <col min="10759" max="10759" width="13.125" style="43" bestFit="1" customWidth="1"/>
    <col min="10760" max="10760" width="8.875" style="43" bestFit="1" customWidth="1"/>
    <col min="10761" max="10761" width="9" style="43" bestFit="1" customWidth="1"/>
    <col min="10762" max="10762" width="11" style="43" bestFit="1" customWidth="1"/>
    <col min="10763" max="10763" width="11.25" style="43" bestFit="1" customWidth="1"/>
    <col min="10764" max="10764" width="10.25" style="43" bestFit="1" customWidth="1"/>
    <col min="10765" max="10768" width="9.125" style="43" customWidth="1"/>
    <col min="10769" max="11008" width="8.875" style="43"/>
    <col min="11009" max="11013" width="9.125" style="43" customWidth="1"/>
    <col min="11014" max="11014" width="9.875" style="43" bestFit="1" customWidth="1"/>
    <col min="11015" max="11015" width="13.125" style="43" bestFit="1" customWidth="1"/>
    <col min="11016" max="11016" width="8.875" style="43" bestFit="1" customWidth="1"/>
    <col min="11017" max="11017" width="9" style="43" bestFit="1" customWidth="1"/>
    <col min="11018" max="11018" width="11" style="43" bestFit="1" customWidth="1"/>
    <col min="11019" max="11019" width="11.25" style="43" bestFit="1" customWidth="1"/>
    <col min="11020" max="11020" width="10.25" style="43" bestFit="1" customWidth="1"/>
    <col min="11021" max="11024" width="9.125" style="43" customWidth="1"/>
    <col min="11025" max="11264" width="8.875" style="43"/>
    <col min="11265" max="11269" width="9.125" style="43" customWidth="1"/>
    <col min="11270" max="11270" width="9.875" style="43" bestFit="1" customWidth="1"/>
    <col min="11271" max="11271" width="13.125" style="43" bestFit="1" customWidth="1"/>
    <col min="11272" max="11272" width="8.875" style="43" bestFit="1" customWidth="1"/>
    <col min="11273" max="11273" width="9" style="43" bestFit="1" customWidth="1"/>
    <col min="11274" max="11274" width="11" style="43" bestFit="1" customWidth="1"/>
    <col min="11275" max="11275" width="11.25" style="43" bestFit="1" customWidth="1"/>
    <col min="11276" max="11276" width="10.25" style="43" bestFit="1" customWidth="1"/>
    <col min="11277" max="11280" width="9.125" style="43" customWidth="1"/>
    <col min="11281" max="11520" width="8.875" style="43"/>
    <col min="11521" max="11525" width="9.125" style="43" customWidth="1"/>
    <col min="11526" max="11526" width="9.875" style="43" bestFit="1" customWidth="1"/>
    <col min="11527" max="11527" width="13.125" style="43" bestFit="1" customWidth="1"/>
    <col min="11528" max="11528" width="8.875" style="43" bestFit="1" customWidth="1"/>
    <col min="11529" max="11529" width="9" style="43" bestFit="1" customWidth="1"/>
    <col min="11530" max="11530" width="11" style="43" bestFit="1" customWidth="1"/>
    <col min="11531" max="11531" width="11.25" style="43" bestFit="1" customWidth="1"/>
    <col min="11532" max="11532" width="10.25" style="43" bestFit="1" customWidth="1"/>
    <col min="11533" max="11536" width="9.125" style="43" customWidth="1"/>
    <col min="11537" max="11776" width="8.875" style="43"/>
    <col min="11777" max="11781" width="9.125" style="43" customWidth="1"/>
    <col min="11782" max="11782" width="9.875" style="43" bestFit="1" customWidth="1"/>
    <col min="11783" max="11783" width="13.125" style="43" bestFit="1" customWidth="1"/>
    <col min="11784" max="11784" width="8.875" style="43" bestFit="1" customWidth="1"/>
    <col min="11785" max="11785" width="9" style="43" bestFit="1" customWidth="1"/>
    <col min="11786" max="11786" width="11" style="43" bestFit="1" customWidth="1"/>
    <col min="11787" max="11787" width="11.25" style="43" bestFit="1" customWidth="1"/>
    <col min="11788" max="11788" width="10.25" style="43" bestFit="1" customWidth="1"/>
    <col min="11789" max="11792" width="9.125" style="43" customWidth="1"/>
    <col min="11793" max="12032" width="8.875" style="43"/>
    <col min="12033" max="12037" width="9.125" style="43" customWidth="1"/>
    <col min="12038" max="12038" width="9.875" style="43" bestFit="1" customWidth="1"/>
    <col min="12039" max="12039" width="13.125" style="43" bestFit="1" customWidth="1"/>
    <col min="12040" max="12040" width="8.875" style="43" bestFit="1" customWidth="1"/>
    <col min="12041" max="12041" width="9" style="43" bestFit="1" customWidth="1"/>
    <col min="12042" max="12042" width="11" style="43" bestFit="1" customWidth="1"/>
    <col min="12043" max="12043" width="11.25" style="43" bestFit="1" customWidth="1"/>
    <col min="12044" max="12044" width="10.25" style="43" bestFit="1" customWidth="1"/>
    <col min="12045" max="12048" width="9.125" style="43" customWidth="1"/>
    <col min="12049" max="12288" width="8.875" style="43"/>
    <col min="12289" max="12293" width="9.125" style="43" customWidth="1"/>
    <col min="12294" max="12294" width="9.875" style="43" bestFit="1" customWidth="1"/>
    <col min="12295" max="12295" width="13.125" style="43" bestFit="1" customWidth="1"/>
    <col min="12296" max="12296" width="8.875" style="43" bestFit="1" customWidth="1"/>
    <col min="12297" max="12297" width="9" style="43" bestFit="1" customWidth="1"/>
    <col min="12298" max="12298" width="11" style="43" bestFit="1" customWidth="1"/>
    <col min="12299" max="12299" width="11.25" style="43" bestFit="1" customWidth="1"/>
    <col min="12300" max="12300" width="10.25" style="43" bestFit="1" customWidth="1"/>
    <col min="12301" max="12304" width="9.125" style="43" customWidth="1"/>
    <col min="12305" max="12544" width="8.875" style="43"/>
    <col min="12545" max="12549" width="9.125" style="43" customWidth="1"/>
    <col min="12550" max="12550" width="9.875" style="43" bestFit="1" customWidth="1"/>
    <col min="12551" max="12551" width="13.125" style="43" bestFit="1" customWidth="1"/>
    <col min="12552" max="12552" width="8.875" style="43" bestFit="1" customWidth="1"/>
    <col min="12553" max="12553" width="9" style="43" bestFit="1" customWidth="1"/>
    <col min="12554" max="12554" width="11" style="43" bestFit="1" customWidth="1"/>
    <col min="12555" max="12555" width="11.25" style="43" bestFit="1" customWidth="1"/>
    <col min="12556" max="12556" width="10.25" style="43" bestFit="1" customWidth="1"/>
    <col min="12557" max="12560" width="9.125" style="43" customWidth="1"/>
    <col min="12561" max="12800" width="8.875" style="43"/>
    <col min="12801" max="12805" width="9.125" style="43" customWidth="1"/>
    <col min="12806" max="12806" width="9.875" style="43" bestFit="1" customWidth="1"/>
    <col min="12807" max="12807" width="13.125" style="43" bestFit="1" customWidth="1"/>
    <col min="12808" max="12808" width="8.875" style="43" bestFit="1" customWidth="1"/>
    <col min="12809" max="12809" width="9" style="43" bestFit="1" customWidth="1"/>
    <col min="12810" max="12810" width="11" style="43" bestFit="1" customWidth="1"/>
    <col min="12811" max="12811" width="11.25" style="43" bestFit="1" customWidth="1"/>
    <col min="12812" max="12812" width="10.25" style="43" bestFit="1" customWidth="1"/>
    <col min="12813" max="12816" width="9.125" style="43" customWidth="1"/>
    <col min="12817" max="13056" width="8.875" style="43"/>
    <col min="13057" max="13061" width="9.125" style="43" customWidth="1"/>
    <col min="13062" max="13062" width="9.875" style="43" bestFit="1" customWidth="1"/>
    <col min="13063" max="13063" width="13.125" style="43" bestFit="1" customWidth="1"/>
    <col min="13064" max="13064" width="8.875" style="43" bestFit="1" customWidth="1"/>
    <col min="13065" max="13065" width="9" style="43" bestFit="1" customWidth="1"/>
    <col min="13066" max="13066" width="11" style="43" bestFit="1" customWidth="1"/>
    <col min="13067" max="13067" width="11.25" style="43" bestFit="1" customWidth="1"/>
    <col min="13068" max="13068" width="10.25" style="43" bestFit="1" customWidth="1"/>
    <col min="13069" max="13072" width="9.125" style="43" customWidth="1"/>
    <col min="13073" max="13312" width="8.875" style="43"/>
    <col min="13313" max="13317" width="9.125" style="43" customWidth="1"/>
    <col min="13318" max="13318" width="9.875" style="43" bestFit="1" customWidth="1"/>
    <col min="13319" max="13319" width="13.125" style="43" bestFit="1" customWidth="1"/>
    <col min="13320" max="13320" width="8.875" style="43" bestFit="1" customWidth="1"/>
    <col min="13321" max="13321" width="9" style="43" bestFit="1" customWidth="1"/>
    <col min="13322" max="13322" width="11" style="43" bestFit="1" customWidth="1"/>
    <col min="13323" max="13323" width="11.25" style="43" bestFit="1" customWidth="1"/>
    <col min="13324" max="13324" width="10.25" style="43" bestFit="1" customWidth="1"/>
    <col min="13325" max="13328" width="9.125" style="43" customWidth="1"/>
    <col min="13329" max="13568" width="8.875" style="43"/>
    <col min="13569" max="13573" width="9.125" style="43" customWidth="1"/>
    <col min="13574" max="13574" width="9.875" style="43" bestFit="1" customWidth="1"/>
    <col min="13575" max="13575" width="13.125" style="43" bestFit="1" customWidth="1"/>
    <col min="13576" max="13576" width="8.875" style="43" bestFit="1" customWidth="1"/>
    <col min="13577" max="13577" width="9" style="43" bestFit="1" customWidth="1"/>
    <col min="13578" max="13578" width="11" style="43" bestFit="1" customWidth="1"/>
    <col min="13579" max="13579" width="11.25" style="43" bestFit="1" customWidth="1"/>
    <col min="13580" max="13580" width="10.25" style="43" bestFit="1" customWidth="1"/>
    <col min="13581" max="13584" width="9.125" style="43" customWidth="1"/>
    <col min="13585" max="13824" width="8.875" style="43"/>
    <col min="13825" max="13829" width="9.125" style="43" customWidth="1"/>
    <col min="13830" max="13830" width="9.875" style="43" bestFit="1" customWidth="1"/>
    <col min="13831" max="13831" width="13.125" style="43" bestFit="1" customWidth="1"/>
    <col min="13832" max="13832" width="8.875" style="43" bestFit="1" customWidth="1"/>
    <col min="13833" max="13833" width="9" style="43" bestFit="1" customWidth="1"/>
    <col min="13834" max="13834" width="11" style="43" bestFit="1" customWidth="1"/>
    <col min="13835" max="13835" width="11.25" style="43" bestFit="1" customWidth="1"/>
    <col min="13836" max="13836" width="10.25" style="43" bestFit="1" customWidth="1"/>
    <col min="13837" max="13840" width="9.125" style="43" customWidth="1"/>
    <col min="13841" max="14080" width="8.875" style="43"/>
    <col min="14081" max="14085" width="9.125" style="43" customWidth="1"/>
    <col min="14086" max="14086" width="9.875" style="43" bestFit="1" customWidth="1"/>
    <col min="14087" max="14087" width="13.125" style="43" bestFit="1" customWidth="1"/>
    <col min="14088" max="14088" width="8.875" style="43" bestFit="1" customWidth="1"/>
    <col min="14089" max="14089" width="9" style="43" bestFit="1" customWidth="1"/>
    <col min="14090" max="14090" width="11" style="43" bestFit="1" customWidth="1"/>
    <col min="14091" max="14091" width="11.25" style="43" bestFit="1" customWidth="1"/>
    <col min="14092" max="14092" width="10.25" style="43" bestFit="1" customWidth="1"/>
    <col min="14093" max="14096" width="9.125" style="43" customWidth="1"/>
    <col min="14097" max="14336" width="8.875" style="43"/>
    <col min="14337" max="14341" width="9.125" style="43" customWidth="1"/>
    <col min="14342" max="14342" width="9.875" style="43" bestFit="1" customWidth="1"/>
    <col min="14343" max="14343" width="13.125" style="43" bestFit="1" customWidth="1"/>
    <col min="14344" max="14344" width="8.875" style="43" bestFit="1" customWidth="1"/>
    <col min="14345" max="14345" width="9" style="43" bestFit="1" customWidth="1"/>
    <col min="14346" max="14346" width="11" style="43" bestFit="1" customWidth="1"/>
    <col min="14347" max="14347" width="11.25" style="43" bestFit="1" customWidth="1"/>
    <col min="14348" max="14348" width="10.25" style="43" bestFit="1" customWidth="1"/>
    <col min="14349" max="14352" width="9.125" style="43" customWidth="1"/>
    <col min="14353" max="14592" width="8.875" style="43"/>
    <col min="14593" max="14597" width="9.125" style="43" customWidth="1"/>
    <col min="14598" max="14598" width="9.875" style="43" bestFit="1" customWidth="1"/>
    <col min="14599" max="14599" width="13.125" style="43" bestFit="1" customWidth="1"/>
    <col min="14600" max="14600" width="8.875" style="43" bestFit="1" customWidth="1"/>
    <col min="14601" max="14601" width="9" style="43" bestFit="1" customWidth="1"/>
    <col min="14602" max="14602" width="11" style="43" bestFit="1" customWidth="1"/>
    <col min="14603" max="14603" width="11.25" style="43" bestFit="1" customWidth="1"/>
    <col min="14604" max="14604" width="10.25" style="43" bestFit="1" customWidth="1"/>
    <col min="14605" max="14608" width="9.125" style="43" customWidth="1"/>
    <col min="14609" max="14848" width="8.875" style="43"/>
    <col min="14849" max="14853" width="9.125" style="43" customWidth="1"/>
    <col min="14854" max="14854" width="9.875" style="43" bestFit="1" customWidth="1"/>
    <col min="14855" max="14855" width="13.125" style="43" bestFit="1" customWidth="1"/>
    <col min="14856" max="14856" width="8.875" style="43" bestFit="1" customWidth="1"/>
    <col min="14857" max="14857" width="9" style="43" bestFit="1" customWidth="1"/>
    <col min="14858" max="14858" width="11" style="43" bestFit="1" customWidth="1"/>
    <col min="14859" max="14859" width="11.25" style="43" bestFit="1" customWidth="1"/>
    <col min="14860" max="14860" width="10.25" style="43" bestFit="1" customWidth="1"/>
    <col min="14861" max="14864" width="9.125" style="43" customWidth="1"/>
    <col min="14865" max="15104" width="8.875" style="43"/>
    <col min="15105" max="15109" width="9.125" style="43" customWidth="1"/>
    <col min="15110" max="15110" width="9.875" style="43" bestFit="1" customWidth="1"/>
    <col min="15111" max="15111" width="13.125" style="43" bestFit="1" customWidth="1"/>
    <col min="15112" max="15112" width="8.875" style="43" bestFit="1" customWidth="1"/>
    <col min="15113" max="15113" width="9" style="43" bestFit="1" customWidth="1"/>
    <col min="15114" max="15114" width="11" style="43" bestFit="1" customWidth="1"/>
    <col min="15115" max="15115" width="11.25" style="43" bestFit="1" customWidth="1"/>
    <col min="15116" max="15116" width="10.25" style="43" bestFit="1" customWidth="1"/>
    <col min="15117" max="15120" width="9.125" style="43" customWidth="1"/>
    <col min="15121" max="15360" width="8.875" style="43"/>
    <col min="15361" max="15365" width="9.125" style="43" customWidth="1"/>
    <col min="15366" max="15366" width="9.875" style="43" bestFit="1" customWidth="1"/>
    <col min="15367" max="15367" width="13.125" style="43" bestFit="1" customWidth="1"/>
    <col min="15368" max="15368" width="8.875" style="43" bestFit="1" customWidth="1"/>
    <col min="15369" max="15369" width="9" style="43" bestFit="1" customWidth="1"/>
    <col min="15370" max="15370" width="11" style="43" bestFit="1" customWidth="1"/>
    <col min="15371" max="15371" width="11.25" style="43" bestFit="1" customWidth="1"/>
    <col min="15372" max="15372" width="10.25" style="43" bestFit="1" customWidth="1"/>
    <col min="15373" max="15376" width="9.125" style="43" customWidth="1"/>
    <col min="15377" max="15616" width="8.875" style="43"/>
    <col min="15617" max="15621" width="9.125" style="43" customWidth="1"/>
    <col min="15622" max="15622" width="9.875" style="43" bestFit="1" customWidth="1"/>
    <col min="15623" max="15623" width="13.125" style="43" bestFit="1" customWidth="1"/>
    <col min="15624" max="15624" width="8.875" style="43" bestFit="1" customWidth="1"/>
    <col min="15625" max="15625" width="9" style="43" bestFit="1" customWidth="1"/>
    <col min="15626" max="15626" width="11" style="43" bestFit="1" customWidth="1"/>
    <col min="15627" max="15627" width="11.25" style="43" bestFit="1" customWidth="1"/>
    <col min="15628" max="15628" width="10.25" style="43" bestFit="1" customWidth="1"/>
    <col min="15629" max="15632" width="9.125" style="43" customWidth="1"/>
    <col min="15633" max="15872" width="8.875" style="43"/>
    <col min="15873" max="15877" width="9.125" style="43" customWidth="1"/>
    <col min="15878" max="15878" width="9.875" style="43" bestFit="1" customWidth="1"/>
    <col min="15879" max="15879" width="13.125" style="43" bestFit="1" customWidth="1"/>
    <col min="15880" max="15880" width="8.875" style="43" bestFit="1" customWidth="1"/>
    <col min="15881" max="15881" width="9" style="43" bestFit="1" customWidth="1"/>
    <col min="15882" max="15882" width="11" style="43" bestFit="1" customWidth="1"/>
    <col min="15883" max="15883" width="11.25" style="43" bestFit="1" customWidth="1"/>
    <col min="15884" max="15884" width="10.25" style="43" bestFit="1" customWidth="1"/>
    <col min="15885" max="15888" width="9.125" style="43" customWidth="1"/>
    <col min="15889" max="16128" width="8.875" style="43"/>
    <col min="16129" max="16133" width="9.125" style="43" customWidth="1"/>
    <col min="16134" max="16134" width="9.875" style="43" bestFit="1" customWidth="1"/>
    <col min="16135" max="16135" width="13.125" style="43" bestFit="1" customWidth="1"/>
    <col min="16136" max="16136" width="8.875" style="43" bestFit="1" customWidth="1"/>
    <col min="16137" max="16137" width="9" style="43" bestFit="1" customWidth="1"/>
    <col min="16138" max="16138" width="11" style="43" bestFit="1" customWidth="1"/>
    <col min="16139" max="16139" width="11.25" style="43" bestFit="1" customWidth="1"/>
    <col min="16140" max="16140" width="10.25" style="43" bestFit="1" customWidth="1"/>
    <col min="16141" max="16144" width="9.125" style="43" customWidth="1"/>
    <col min="16145" max="16384" width="8.875" style="43"/>
  </cols>
  <sheetData>
    <row r="1" spans="2:35">
      <c r="F1" s="39" t="s">
        <v>347</v>
      </c>
      <c r="G1" s="39" t="s">
        <v>348</v>
      </c>
      <c r="H1" s="39" t="s">
        <v>349</v>
      </c>
      <c r="I1" s="39" t="s">
        <v>350</v>
      </c>
      <c r="J1" s="39" t="s">
        <v>351</v>
      </c>
      <c r="K1" s="39" t="s">
        <v>352</v>
      </c>
      <c r="L1" s="39" t="s">
        <v>353</v>
      </c>
      <c r="M1" s="39" t="s">
        <v>354</v>
      </c>
      <c r="N1" s="40"/>
      <c r="AI1" s="44"/>
    </row>
    <row r="2" spans="2:35">
      <c r="B2" s="45" t="s">
        <v>74</v>
      </c>
      <c r="C2" s="45" t="s">
        <v>355</v>
      </c>
      <c r="D2" s="45" t="s">
        <v>356</v>
      </c>
      <c r="E2" s="46"/>
      <c r="N2" s="40"/>
      <c r="AI2" s="44"/>
    </row>
    <row r="3" spans="2:35" ht="21" customHeight="1">
      <c r="B3" s="45">
        <v>1</v>
      </c>
      <c r="C3" s="48">
        <f>'MBTI Test'!D5</f>
        <v>1</v>
      </c>
      <c r="D3" s="48">
        <f>'MBTI Test'!D6</f>
        <v>0</v>
      </c>
      <c r="E3" s="49"/>
      <c r="F3" s="39" t="s">
        <v>357</v>
      </c>
      <c r="G3" s="39" t="s">
        <v>358</v>
      </c>
      <c r="H3" s="39" t="s">
        <v>359</v>
      </c>
      <c r="I3" s="39" t="s">
        <v>360</v>
      </c>
      <c r="J3" s="39" t="s">
        <v>361</v>
      </c>
      <c r="K3" s="39" t="s">
        <v>362</v>
      </c>
      <c r="L3" s="39" t="s">
        <v>363</v>
      </c>
      <c r="M3" s="39" t="s">
        <v>364</v>
      </c>
      <c r="N3" s="40"/>
      <c r="AI3" s="44"/>
    </row>
    <row r="4" spans="2:35">
      <c r="B4" s="45">
        <v>2</v>
      </c>
      <c r="C4" s="48">
        <f>'MBTI Test'!D8</f>
        <v>1</v>
      </c>
      <c r="D4" s="48">
        <f>'MBTI Test'!D9</f>
        <v>0</v>
      </c>
      <c r="E4" s="49"/>
      <c r="F4" s="50">
        <f>(C3+C7+C11+C15+C19+C23+C27+C31+C35+C39+C43+C47+C51+C55+C59)</f>
        <v>11</v>
      </c>
      <c r="G4" s="50">
        <f>(C4+C8+C12+C16+C20+C24+C28+C32+C36+C40+C44+C48+C52+C56+C60)</f>
        <v>13</v>
      </c>
      <c r="H4" s="50">
        <f>(C5+C9+C13+C17+C21+C25+C29+C33+C37+C41+C45+C49+C53+C57+C61)</f>
        <v>12</v>
      </c>
      <c r="I4" s="50">
        <f>(D6+D10+D14+D18+D22+D26+D30+D34+D38+D42+D46+D50+D54+D58+D62)</f>
        <v>8</v>
      </c>
      <c r="J4" s="50">
        <f>(D3+D7+D11+D15+D19+D23+D27+D31+D35+D39+D43+D47+D51+D55+D59)</f>
        <v>4</v>
      </c>
      <c r="K4" s="50">
        <f>(D4+D8+D12+D16+D20+D24+D28+D32+D36+D40+D44+D48+D52+D56+D60)</f>
        <v>2</v>
      </c>
      <c r="L4" s="50">
        <f>(D5+D9+D13+D17+D21+D25+D29+D33+D37+D41+D45+D49+D53+D57+D61)</f>
        <v>3</v>
      </c>
      <c r="M4" s="50">
        <f>(C6+C10+C14+C18+C22+C26+C30+C34+C38+C42+C46+C50+C54+C58+C62)</f>
        <v>7</v>
      </c>
      <c r="N4" s="40"/>
      <c r="AI4" s="44"/>
    </row>
    <row r="5" spans="2:35">
      <c r="B5" s="45">
        <v>3</v>
      </c>
      <c r="C5" s="48">
        <f>'MBTI Test'!D11</f>
        <v>1</v>
      </c>
      <c r="D5" s="48">
        <f>'MBTI Test'!D12</f>
        <v>0</v>
      </c>
      <c r="E5" s="49"/>
      <c r="F5" s="40">
        <v>15</v>
      </c>
      <c r="G5" s="40">
        <v>15</v>
      </c>
      <c r="H5" s="40">
        <v>15</v>
      </c>
      <c r="I5" s="40">
        <v>15</v>
      </c>
      <c r="J5" s="40">
        <v>15</v>
      </c>
      <c r="K5" s="40">
        <v>15</v>
      </c>
      <c r="L5" s="40">
        <v>15</v>
      </c>
      <c r="M5" s="40">
        <v>15</v>
      </c>
      <c r="N5" s="40"/>
      <c r="AI5" s="44"/>
    </row>
    <row r="6" spans="2:35">
      <c r="B6" s="45">
        <v>4</v>
      </c>
      <c r="C6" s="48">
        <f>'MBTI Test'!D14</f>
        <v>0</v>
      </c>
      <c r="D6" s="48">
        <f>'MBTI Test'!D15</f>
        <v>1</v>
      </c>
      <c r="E6" s="49"/>
      <c r="N6" s="40"/>
      <c r="AI6" s="44"/>
    </row>
    <row r="7" spans="2:35">
      <c r="B7" s="45">
        <v>5</v>
      </c>
      <c r="C7" s="48">
        <f>'MBTI Test'!D17</f>
        <v>1</v>
      </c>
      <c r="D7" s="48">
        <f>'MBTI Test'!D18</f>
        <v>0</v>
      </c>
      <c r="E7" s="49"/>
      <c r="F7" s="51" t="s">
        <v>365</v>
      </c>
      <c r="G7" s="51" t="s">
        <v>366</v>
      </c>
      <c r="H7" s="51" t="s">
        <v>367</v>
      </c>
      <c r="I7" s="51" t="s">
        <v>368</v>
      </c>
      <c r="J7" s="51" t="s">
        <v>369</v>
      </c>
      <c r="K7" s="51" t="s">
        <v>370</v>
      </c>
      <c r="L7" s="51" t="s">
        <v>371</v>
      </c>
      <c r="M7" s="51" t="s">
        <v>372</v>
      </c>
      <c r="N7" s="52"/>
      <c r="AI7" s="44"/>
    </row>
    <row r="8" spans="2:35">
      <c r="B8" s="45">
        <v>6</v>
      </c>
      <c r="C8" s="48">
        <f>'MBTI Test'!D20</f>
        <v>1</v>
      </c>
      <c r="D8" s="48">
        <f>'MBTI Test'!D21</f>
        <v>0</v>
      </c>
      <c r="E8" s="49"/>
      <c r="F8" s="40"/>
      <c r="G8" s="40"/>
      <c r="H8" s="40"/>
      <c r="I8" s="40"/>
      <c r="J8" s="40"/>
      <c r="K8" s="40"/>
      <c r="L8" s="40"/>
      <c r="M8" s="40"/>
      <c r="N8" s="40"/>
      <c r="AI8" s="44"/>
    </row>
    <row r="9" spans="2:35">
      <c r="B9" s="45">
        <v>7</v>
      </c>
      <c r="C9" s="48">
        <f>'MBTI Test'!D23</f>
        <v>0</v>
      </c>
      <c r="D9" s="48">
        <f>'MBTI Test'!D24</f>
        <v>1</v>
      </c>
      <c r="E9" s="49"/>
      <c r="F9" s="40"/>
      <c r="H9" s="53" t="str">
        <f>IF(M4&gt;I4,M7,I7)</f>
        <v>J</v>
      </c>
      <c r="I9" s="53" t="str">
        <f>IF(L4&gt;H4,L7,H7)</f>
        <v>T</v>
      </c>
      <c r="J9" s="53" t="str">
        <f>IF(K4&gt;G4,K7,G7)</f>
        <v>S</v>
      </c>
      <c r="K9" s="53" t="str">
        <f>IF(J4&gt;F4,J7,F7)</f>
        <v>I</v>
      </c>
      <c r="L9" s="40"/>
      <c r="M9" s="40"/>
      <c r="N9" s="40"/>
      <c r="AI9" s="44"/>
    </row>
    <row r="10" spans="2:35">
      <c r="B10" s="45">
        <v>8</v>
      </c>
      <c r="C10" s="48">
        <f>'MBTI Test'!D26</f>
        <v>0</v>
      </c>
      <c r="D10" s="48">
        <f>'MBTI Test'!D27</f>
        <v>1</v>
      </c>
      <c r="E10" s="49"/>
      <c r="F10" s="40"/>
      <c r="G10" s="40"/>
      <c r="H10" s="54" t="s">
        <v>373</v>
      </c>
      <c r="I10" s="80" t="str">
        <f>IF((SUM(F4:M4))=0,"",CONCATENATE(K9,J9,I9,H9))</f>
        <v>ISTJ</v>
      </c>
      <c r="J10" s="40"/>
      <c r="K10" s="40"/>
      <c r="L10" s="40"/>
      <c r="M10" s="40"/>
      <c r="N10" s="40"/>
    </row>
    <row r="11" spans="2:35">
      <c r="B11" s="45">
        <v>9</v>
      </c>
      <c r="C11" s="48">
        <f>'MBTI Test'!D29</f>
        <v>1</v>
      </c>
      <c r="D11" s="48">
        <f>'MBTI Test'!D30</f>
        <v>0</v>
      </c>
      <c r="E11" s="49"/>
      <c r="F11" s="40"/>
      <c r="G11" s="40"/>
      <c r="H11" s="54"/>
      <c r="I11" s="40"/>
      <c r="J11" s="40"/>
      <c r="K11" s="40"/>
      <c r="L11" s="40"/>
      <c r="M11" s="40"/>
      <c r="N11" s="40"/>
    </row>
    <row r="12" spans="2:35">
      <c r="B12" s="45">
        <v>10</v>
      </c>
      <c r="C12" s="48">
        <f>'MBTI Test'!D32</f>
        <v>0</v>
      </c>
      <c r="D12" s="48">
        <f>'MBTI Test'!D33</f>
        <v>1</v>
      </c>
      <c r="E12" s="49"/>
    </row>
    <row r="13" spans="2:35" ht="21" customHeight="1">
      <c r="B13" s="45">
        <v>11</v>
      </c>
      <c r="C13" s="48">
        <f>'MBTI Test'!D35</f>
        <v>1</v>
      </c>
      <c r="D13" s="48">
        <f>'MBTI Test'!D36</f>
        <v>0</v>
      </c>
      <c r="E13" s="49"/>
    </row>
    <row r="14" spans="2:35">
      <c r="B14" s="45">
        <v>12</v>
      </c>
      <c r="C14" s="48">
        <f>'MBTI Test'!D38</f>
        <v>0</v>
      </c>
      <c r="D14" s="48">
        <f>'MBTI Test'!D39</f>
        <v>1</v>
      </c>
      <c r="E14" s="49"/>
    </row>
    <row r="15" spans="2:35">
      <c r="B15" s="45">
        <v>13</v>
      </c>
      <c r="C15" s="48">
        <f>'MBTI Test'!D41</f>
        <v>0</v>
      </c>
      <c r="D15" s="48">
        <f>'MBTI Test'!D42</f>
        <v>1</v>
      </c>
      <c r="E15" s="49"/>
    </row>
    <row r="16" spans="2:35">
      <c r="B16" s="45">
        <v>14</v>
      </c>
      <c r="C16" s="48">
        <f>'MBTI Test'!D44</f>
        <v>1</v>
      </c>
      <c r="D16" s="48">
        <f>'MBTI Test'!D45</f>
        <v>0</v>
      </c>
      <c r="E16" s="49"/>
    </row>
    <row r="17" spans="1:15" s="42" customFormat="1">
      <c r="A17" s="37"/>
      <c r="B17" s="45">
        <v>15</v>
      </c>
      <c r="C17" s="48">
        <f>'MBTI Test'!D47</f>
        <v>0</v>
      </c>
      <c r="D17" s="48">
        <f>'MBTI Test'!D48</f>
        <v>1</v>
      </c>
      <c r="E17" s="49"/>
      <c r="F17" s="47"/>
      <c r="G17" s="47"/>
      <c r="H17" s="47"/>
      <c r="I17" s="47"/>
      <c r="J17" s="47"/>
      <c r="K17" s="47"/>
      <c r="L17" s="47"/>
      <c r="M17" s="47"/>
      <c r="N17" s="47"/>
      <c r="O17" s="41"/>
    </row>
    <row r="18" spans="1:15" s="42" customFormat="1">
      <c r="A18" s="37"/>
      <c r="B18" s="45">
        <v>16</v>
      </c>
      <c r="C18" s="48">
        <f>'MBTI Test'!D50</f>
        <v>0</v>
      </c>
      <c r="D18" s="48">
        <f>'MBTI Test'!D51</f>
        <v>1</v>
      </c>
      <c r="E18" s="49"/>
      <c r="F18" s="47"/>
      <c r="G18" s="47"/>
      <c r="H18" s="47"/>
      <c r="I18" s="47"/>
      <c r="J18" s="47"/>
      <c r="K18" s="47"/>
      <c r="L18" s="47"/>
      <c r="M18" s="47"/>
      <c r="N18" s="47"/>
      <c r="O18" s="55"/>
    </row>
    <row r="19" spans="1:15" s="42" customFormat="1">
      <c r="A19" s="37"/>
      <c r="B19" s="45">
        <v>17</v>
      </c>
      <c r="C19" s="48">
        <f>'MBTI Test'!D53</f>
        <v>1</v>
      </c>
      <c r="D19" s="48">
        <f>'MBTI Test'!D54</f>
        <v>0</v>
      </c>
      <c r="E19" s="49"/>
      <c r="F19" s="47"/>
      <c r="G19" s="47"/>
      <c r="H19" s="47"/>
      <c r="I19" s="47"/>
      <c r="J19" s="47"/>
      <c r="K19" s="47"/>
      <c r="L19" s="47"/>
      <c r="M19" s="47"/>
      <c r="N19" s="47"/>
      <c r="O19" s="55"/>
    </row>
    <row r="20" spans="1:15" s="42" customFormat="1">
      <c r="A20" s="37"/>
      <c r="B20" s="45">
        <v>18</v>
      </c>
      <c r="C20" s="48">
        <f>'MBTI Test'!D56</f>
        <v>0</v>
      </c>
      <c r="D20" s="48">
        <f>'MBTI Test'!D57</f>
        <v>1</v>
      </c>
      <c r="E20" s="49"/>
      <c r="F20" s="47"/>
      <c r="G20" s="47"/>
      <c r="H20" s="47"/>
      <c r="I20" s="47"/>
      <c r="J20" s="47"/>
      <c r="K20" s="47"/>
      <c r="L20" s="47"/>
      <c r="M20" s="47"/>
      <c r="N20" s="47"/>
      <c r="O20" s="56"/>
    </row>
    <row r="21" spans="1:15" s="42" customFormat="1">
      <c r="A21" s="37"/>
      <c r="B21" s="45">
        <v>19</v>
      </c>
      <c r="C21" s="48">
        <f>'MBTI Test'!D59</f>
        <v>1</v>
      </c>
      <c r="D21" s="48">
        <f>'MBTI Test'!D60</f>
        <v>0</v>
      </c>
      <c r="E21" s="49"/>
      <c r="F21" s="47"/>
      <c r="G21" s="47"/>
      <c r="H21" s="47"/>
      <c r="I21" s="47"/>
      <c r="J21" s="47"/>
      <c r="K21" s="47"/>
      <c r="L21" s="47"/>
      <c r="M21" s="47"/>
      <c r="N21" s="47"/>
      <c r="O21" s="57"/>
    </row>
    <row r="22" spans="1:15" s="42" customFormat="1">
      <c r="A22" s="37"/>
      <c r="B22" s="45">
        <v>20</v>
      </c>
      <c r="C22" s="48">
        <f>'MBTI Test'!D62</f>
        <v>1</v>
      </c>
      <c r="D22" s="48">
        <f>'MBTI Test'!D63</f>
        <v>0</v>
      </c>
      <c r="E22" s="49"/>
      <c r="F22" s="47"/>
      <c r="G22" s="47"/>
      <c r="H22" s="47"/>
      <c r="I22" s="47"/>
      <c r="J22" s="47"/>
      <c r="K22" s="47"/>
      <c r="L22" s="47"/>
      <c r="M22" s="47"/>
      <c r="N22" s="47"/>
      <c r="O22" s="57"/>
    </row>
    <row r="23" spans="1:15" s="42" customFormat="1" ht="21" customHeight="1">
      <c r="A23" s="37"/>
      <c r="B23" s="45">
        <v>21</v>
      </c>
      <c r="C23" s="48">
        <f>'MBTI Test'!D65</f>
        <v>1</v>
      </c>
      <c r="D23" s="48">
        <f>'MBTI Test'!D66</f>
        <v>0</v>
      </c>
      <c r="E23" s="49"/>
      <c r="F23" s="47"/>
      <c r="G23" s="47"/>
      <c r="H23" s="47"/>
      <c r="I23" s="47"/>
      <c r="J23" s="47"/>
      <c r="K23" s="47"/>
      <c r="L23" s="47"/>
      <c r="M23" s="47"/>
      <c r="N23" s="47"/>
      <c r="O23" s="57"/>
    </row>
    <row r="24" spans="1:15" s="42" customFormat="1">
      <c r="A24" s="37"/>
      <c r="B24" s="45">
        <v>22</v>
      </c>
      <c r="C24" s="48">
        <f>'MBTI Test'!D68</f>
        <v>1</v>
      </c>
      <c r="D24" s="48">
        <f>'MBTI Test'!D69</f>
        <v>0</v>
      </c>
      <c r="E24" s="49"/>
      <c r="F24" s="47"/>
      <c r="G24" s="47"/>
      <c r="H24" s="47"/>
      <c r="I24" s="47"/>
      <c r="J24" s="47"/>
      <c r="K24" s="47"/>
      <c r="L24" s="47"/>
      <c r="M24" s="47"/>
      <c r="N24" s="47"/>
      <c r="O24" s="57"/>
    </row>
    <row r="25" spans="1:15" s="42" customFormat="1">
      <c r="A25" s="37"/>
      <c r="B25" s="45">
        <v>23</v>
      </c>
      <c r="C25" s="48">
        <f>'MBTI Test'!D71</f>
        <v>1</v>
      </c>
      <c r="D25" s="48">
        <f>'MBTI Test'!D72</f>
        <v>0</v>
      </c>
      <c r="E25" s="49"/>
      <c r="F25" s="47"/>
      <c r="G25" s="47"/>
      <c r="H25" s="47"/>
      <c r="I25" s="47"/>
      <c r="J25" s="47"/>
      <c r="K25" s="47"/>
      <c r="L25" s="47"/>
      <c r="M25" s="47"/>
      <c r="N25" s="47"/>
      <c r="O25" s="57"/>
    </row>
    <row r="26" spans="1:15" s="42" customFormat="1">
      <c r="A26" s="37"/>
      <c r="B26" s="45">
        <v>24</v>
      </c>
      <c r="C26" s="48">
        <f>'MBTI Test'!D74</f>
        <v>1</v>
      </c>
      <c r="D26" s="48">
        <f>'MBTI Test'!D75</f>
        <v>0</v>
      </c>
      <c r="E26" s="49"/>
      <c r="F26" s="47"/>
      <c r="G26" s="47"/>
      <c r="H26" s="47"/>
      <c r="I26" s="47"/>
      <c r="J26" s="47"/>
      <c r="K26" s="47"/>
      <c r="L26" s="47"/>
      <c r="M26" s="47"/>
      <c r="N26" s="47"/>
      <c r="O26" s="41"/>
    </row>
    <row r="27" spans="1:15" s="42" customFormat="1">
      <c r="A27" s="37"/>
      <c r="B27" s="45">
        <v>25</v>
      </c>
      <c r="C27" s="48">
        <f>'MBTI Test'!D77</f>
        <v>1</v>
      </c>
      <c r="D27" s="48">
        <f>'MBTI Test'!D78</f>
        <v>0</v>
      </c>
      <c r="E27" s="49"/>
      <c r="F27" s="47"/>
      <c r="G27" s="47"/>
      <c r="H27" s="47"/>
      <c r="I27" s="47"/>
      <c r="J27" s="47"/>
      <c r="K27" s="47"/>
      <c r="L27" s="47"/>
      <c r="M27" s="47"/>
      <c r="N27" s="47"/>
      <c r="O27" s="58"/>
    </row>
    <row r="28" spans="1:15" s="42" customFormat="1">
      <c r="A28" s="37"/>
      <c r="B28" s="45">
        <v>26</v>
      </c>
      <c r="C28" s="48">
        <f>'MBTI Test'!D80</f>
        <v>1</v>
      </c>
      <c r="D28" s="48">
        <f>'MBTI Test'!D81</f>
        <v>0</v>
      </c>
      <c r="E28" s="49"/>
      <c r="F28" s="47"/>
      <c r="G28" s="47"/>
      <c r="H28" s="47"/>
      <c r="I28" s="47"/>
      <c r="J28" s="47"/>
      <c r="K28" s="47"/>
      <c r="L28" s="47"/>
      <c r="M28" s="47"/>
      <c r="N28" s="47"/>
      <c r="O28" s="57"/>
    </row>
    <row r="29" spans="1:15" s="42" customFormat="1">
      <c r="A29" s="37"/>
      <c r="B29" s="45">
        <v>27</v>
      </c>
      <c r="C29" s="48">
        <f>'MBTI Test'!D83</f>
        <v>1</v>
      </c>
      <c r="D29" s="48">
        <f>'MBTI Test'!D84</f>
        <v>0</v>
      </c>
      <c r="E29" s="49"/>
      <c r="F29" s="47"/>
      <c r="G29" s="47"/>
      <c r="H29" s="47"/>
      <c r="I29" s="47"/>
      <c r="J29" s="47"/>
      <c r="K29" s="47"/>
      <c r="L29" s="47"/>
      <c r="M29" s="47"/>
      <c r="N29" s="47"/>
      <c r="O29" s="57"/>
    </row>
    <row r="30" spans="1:15" s="42" customFormat="1">
      <c r="A30" s="37"/>
      <c r="B30" s="45">
        <v>28</v>
      </c>
      <c r="C30" s="48">
        <f>'MBTI Test'!D86</f>
        <v>1</v>
      </c>
      <c r="D30" s="48">
        <f>'MBTI Test'!D87</f>
        <v>0</v>
      </c>
      <c r="E30" s="49"/>
      <c r="F30" s="47"/>
      <c r="G30" s="47"/>
      <c r="H30" s="47"/>
      <c r="I30" s="47"/>
      <c r="J30" s="47"/>
      <c r="K30" s="47"/>
      <c r="L30" s="47"/>
      <c r="M30" s="47"/>
      <c r="N30" s="47"/>
      <c r="O30" s="57"/>
    </row>
    <row r="31" spans="1:15" s="42" customFormat="1">
      <c r="A31" s="37"/>
      <c r="B31" s="45">
        <v>29</v>
      </c>
      <c r="C31" s="48">
        <f>'MBTI Test'!D89</f>
        <v>0</v>
      </c>
      <c r="D31" s="48">
        <f>'MBTI Test'!D90</f>
        <v>1</v>
      </c>
      <c r="E31" s="49"/>
      <c r="F31" s="47"/>
      <c r="G31" s="47"/>
      <c r="H31" s="47"/>
      <c r="I31" s="47"/>
      <c r="J31" s="47"/>
      <c r="K31" s="47"/>
      <c r="L31" s="47"/>
      <c r="M31" s="47"/>
      <c r="N31" s="47"/>
      <c r="O31" s="57"/>
    </row>
    <row r="32" spans="1:15" s="42" customFormat="1">
      <c r="A32" s="37"/>
      <c r="B32" s="45">
        <v>30</v>
      </c>
      <c r="C32" s="48">
        <f>'MBTI Test'!D92</f>
        <v>1</v>
      </c>
      <c r="D32" s="48">
        <f>'MBTI Test'!D93</f>
        <v>0</v>
      </c>
      <c r="E32" s="49"/>
      <c r="F32" s="47"/>
      <c r="G32" s="47"/>
      <c r="H32" s="47"/>
      <c r="I32" s="47"/>
      <c r="J32" s="47"/>
      <c r="K32" s="47"/>
      <c r="L32" s="47"/>
      <c r="M32" s="47"/>
      <c r="N32" s="47"/>
      <c r="O32" s="57"/>
    </row>
    <row r="33" spans="1:16" s="47" customFormat="1" ht="21" customHeight="1">
      <c r="A33" s="37"/>
      <c r="B33" s="48">
        <v>31</v>
      </c>
      <c r="C33" s="48">
        <f>'MBTI Test'!D95</f>
        <v>0</v>
      </c>
      <c r="D33" s="48">
        <f>'MBTI Test'!D96</f>
        <v>1</v>
      </c>
      <c r="E33" s="49"/>
      <c r="O33" s="41"/>
      <c r="P33" s="42"/>
    </row>
    <row r="34" spans="1:16" s="47" customFormat="1">
      <c r="A34" s="37"/>
      <c r="B34" s="48">
        <v>32</v>
      </c>
      <c r="C34" s="48">
        <f>'MBTI Test'!D98</f>
        <v>1</v>
      </c>
      <c r="D34" s="48">
        <f>'MBTI Test'!D99</f>
        <v>0</v>
      </c>
      <c r="E34" s="49"/>
      <c r="O34" s="41"/>
      <c r="P34" s="42"/>
    </row>
    <row r="35" spans="1:16" s="47" customFormat="1">
      <c r="A35" s="37"/>
      <c r="B35" s="48">
        <v>33</v>
      </c>
      <c r="C35" s="48">
        <f>'MBTI Test'!D101</f>
        <v>1</v>
      </c>
      <c r="D35" s="48">
        <f>'MBTI Test'!D102</f>
        <v>0</v>
      </c>
      <c r="E35" s="49"/>
      <c r="O35" s="41"/>
      <c r="P35" s="42"/>
    </row>
    <row r="36" spans="1:16" s="47" customFormat="1">
      <c r="A36" s="37"/>
      <c r="B36" s="48">
        <v>34</v>
      </c>
      <c r="C36" s="48">
        <f>'MBTI Test'!D104</f>
        <v>1</v>
      </c>
      <c r="D36" s="48">
        <f>'MBTI Test'!D105</f>
        <v>0</v>
      </c>
      <c r="E36" s="49"/>
      <c r="O36" s="41"/>
      <c r="P36" s="42"/>
    </row>
    <row r="37" spans="1:16" s="47" customFormat="1">
      <c r="A37" s="37"/>
      <c r="B37" s="48">
        <v>35</v>
      </c>
      <c r="C37" s="48">
        <f>'MBTI Test'!D107</f>
        <v>1</v>
      </c>
      <c r="D37" s="48">
        <f>'MBTI Test'!D108</f>
        <v>0</v>
      </c>
      <c r="E37" s="49"/>
      <c r="O37" s="41"/>
      <c r="P37" s="42"/>
    </row>
    <row r="38" spans="1:16" s="47" customFormat="1">
      <c r="A38" s="37"/>
      <c r="B38" s="48">
        <v>36</v>
      </c>
      <c r="C38" s="48">
        <f>'MBTI Test'!D110</f>
        <v>0</v>
      </c>
      <c r="D38" s="48">
        <f>'MBTI Test'!D111</f>
        <v>1</v>
      </c>
      <c r="E38" s="49"/>
      <c r="O38" s="41"/>
      <c r="P38" s="42"/>
    </row>
    <row r="39" spans="1:16" s="47" customFormat="1">
      <c r="A39" s="37"/>
      <c r="B39" s="48">
        <v>37</v>
      </c>
      <c r="C39" s="48">
        <f>'MBTI Test'!D113</f>
        <v>1</v>
      </c>
      <c r="D39" s="48">
        <f>'MBTI Test'!D114</f>
        <v>0</v>
      </c>
      <c r="E39" s="49"/>
      <c r="O39" s="41"/>
      <c r="P39" s="42"/>
    </row>
    <row r="40" spans="1:16" s="47" customFormat="1">
      <c r="A40" s="37"/>
      <c r="B40" s="48">
        <v>38</v>
      </c>
      <c r="C40" s="48">
        <f>'MBTI Test'!D116</f>
        <v>1</v>
      </c>
      <c r="D40" s="48">
        <f>'MBTI Test'!D117</f>
        <v>0</v>
      </c>
      <c r="E40" s="49"/>
      <c r="O40" s="41"/>
      <c r="P40" s="42"/>
    </row>
    <row r="41" spans="1:16" s="47" customFormat="1">
      <c r="A41" s="37"/>
      <c r="B41" s="48">
        <v>39</v>
      </c>
      <c r="C41" s="48">
        <f>'MBTI Test'!D119</f>
        <v>1</v>
      </c>
      <c r="D41" s="48">
        <f>'MBTI Test'!D120</f>
        <v>0</v>
      </c>
      <c r="E41" s="49"/>
      <c r="O41" s="41"/>
      <c r="P41" s="42"/>
    </row>
    <row r="42" spans="1:16" s="47" customFormat="1">
      <c r="A42" s="37"/>
      <c r="B42" s="48">
        <v>40</v>
      </c>
      <c r="C42" s="48">
        <f>'MBTI Test'!D122</f>
        <v>1</v>
      </c>
      <c r="D42" s="48">
        <f>'MBTI Test'!D123</f>
        <v>0</v>
      </c>
      <c r="E42" s="49"/>
      <c r="O42" s="41"/>
      <c r="P42" s="42"/>
    </row>
    <row r="43" spans="1:16" s="47" customFormat="1" ht="21" customHeight="1">
      <c r="A43" s="37"/>
      <c r="B43" s="48">
        <v>41</v>
      </c>
      <c r="C43" s="48">
        <f>'MBTI Test'!D125</f>
        <v>0</v>
      </c>
      <c r="D43" s="48">
        <f>'MBTI Test'!D126</f>
        <v>1</v>
      </c>
      <c r="E43" s="49"/>
      <c r="O43" s="41"/>
      <c r="P43" s="42"/>
    </row>
    <row r="44" spans="1:16" s="47" customFormat="1">
      <c r="A44" s="37"/>
      <c r="B44" s="48">
        <v>42</v>
      </c>
      <c r="C44" s="48">
        <f>'MBTI Test'!D128</f>
        <v>1</v>
      </c>
      <c r="D44" s="48">
        <f>'MBTI Test'!D129</f>
        <v>0</v>
      </c>
      <c r="E44" s="49"/>
      <c r="O44" s="41"/>
      <c r="P44" s="42"/>
    </row>
    <row r="45" spans="1:16" s="47" customFormat="1">
      <c r="A45" s="37"/>
      <c r="B45" s="48">
        <v>43</v>
      </c>
      <c r="C45" s="48">
        <f>'MBTI Test'!D131</f>
        <v>1</v>
      </c>
      <c r="D45" s="48">
        <f>'MBTI Test'!D132</f>
        <v>0</v>
      </c>
      <c r="E45" s="49"/>
      <c r="O45" s="41"/>
      <c r="P45" s="42"/>
    </row>
    <row r="46" spans="1:16" s="47" customFormat="1">
      <c r="A46" s="37"/>
      <c r="B46" s="48">
        <v>44</v>
      </c>
      <c r="C46" s="48">
        <f>'MBTI Test'!D134</f>
        <v>0</v>
      </c>
      <c r="D46" s="48">
        <f>'MBTI Test'!D135</f>
        <v>1</v>
      </c>
      <c r="E46" s="49"/>
      <c r="O46" s="41"/>
      <c r="P46" s="42"/>
    </row>
    <row r="47" spans="1:16" s="47" customFormat="1">
      <c r="A47" s="37"/>
      <c r="B47" s="48">
        <v>45</v>
      </c>
      <c r="C47" s="48">
        <f>'MBTI Test'!D137</f>
        <v>1</v>
      </c>
      <c r="D47" s="48">
        <f>'MBTI Test'!D138</f>
        <v>0</v>
      </c>
      <c r="E47" s="49"/>
      <c r="O47" s="41"/>
      <c r="P47" s="42"/>
    </row>
    <row r="48" spans="1:16" s="47" customFormat="1">
      <c r="A48" s="37"/>
      <c r="B48" s="48">
        <v>46</v>
      </c>
      <c r="C48" s="48">
        <f>'MBTI Test'!D140</f>
        <v>1</v>
      </c>
      <c r="D48" s="48">
        <f>'MBTI Test'!D141</f>
        <v>0</v>
      </c>
      <c r="E48" s="49"/>
      <c r="O48" s="41"/>
      <c r="P48" s="42"/>
    </row>
    <row r="49" spans="1:16" s="47" customFormat="1">
      <c r="A49" s="37"/>
      <c r="B49" s="48">
        <v>47</v>
      </c>
      <c r="C49" s="48">
        <f>'MBTI Test'!D143</f>
        <v>1</v>
      </c>
      <c r="D49" s="48">
        <f>'MBTI Test'!D144</f>
        <v>0</v>
      </c>
      <c r="E49" s="49"/>
      <c r="O49" s="41"/>
      <c r="P49" s="42"/>
    </row>
    <row r="50" spans="1:16" s="47" customFormat="1">
      <c r="A50" s="37"/>
      <c r="B50" s="48">
        <v>48</v>
      </c>
      <c r="C50" s="48">
        <f>'MBTI Test'!D146</f>
        <v>0</v>
      </c>
      <c r="D50" s="48">
        <f>'MBTI Test'!D147</f>
        <v>1</v>
      </c>
      <c r="E50" s="49"/>
      <c r="O50" s="41"/>
      <c r="P50" s="42"/>
    </row>
    <row r="51" spans="1:16" s="47" customFormat="1">
      <c r="A51" s="37"/>
      <c r="B51" s="48">
        <v>49</v>
      </c>
      <c r="C51" s="48">
        <f>'MBTI Test'!D149</f>
        <v>0</v>
      </c>
      <c r="D51" s="48">
        <f>'MBTI Test'!D150</f>
        <v>1</v>
      </c>
      <c r="E51" s="49"/>
      <c r="O51" s="41"/>
      <c r="P51" s="42"/>
    </row>
    <row r="52" spans="1:16" s="47" customFormat="1">
      <c r="A52" s="37"/>
      <c r="B52" s="48">
        <v>50</v>
      </c>
      <c r="C52" s="48">
        <f>'MBTI Test'!D152</f>
        <v>1</v>
      </c>
      <c r="D52" s="48">
        <f>'MBTI Test'!D153</f>
        <v>0</v>
      </c>
      <c r="E52" s="49"/>
      <c r="O52" s="41"/>
      <c r="P52" s="42"/>
    </row>
    <row r="53" spans="1:16" s="47" customFormat="1" ht="21" customHeight="1">
      <c r="A53" s="37"/>
      <c r="B53" s="48">
        <v>51</v>
      </c>
      <c r="C53" s="48">
        <f>'MBTI Test'!D155</f>
        <v>1</v>
      </c>
      <c r="D53" s="48">
        <f>'MBTI Test'!D156</f>
        <v>0</v>
      </c>
      <c r="E53" s="49"/>
      <c r="O53" s="41"/>
      <c r="P53" s="42"/>
    </row>
    <row r="54" spans="1:16" s="47" customFormat="1">
      <c r="A54" s="37"/>
      <c r="B54" s="48">
        <v>52</v>
      </c>
      <c r="C54" s="48">
        <f>'MBTI Test'!D158</f>
        <v>1</v>
      </c>
      <c r="D54" s="48">
        <f>'MBTI Test'!D159</f>
        <v>0</v>
      </c>
      <c r="E54" s="49"/>
      <c r="O54" s="41"/>
      <c r="P54" s="42"/>
    </row>
    <row r="55" spans="1:16" s="47" customFormat="1">
      <c r="A55" s="37"/>
      <c r="B55" s="48">
        <v>53</v>
      </c>
      <c r="C55" s="48">
        <f>'MBTI Test'!D161</f>
        <v>1</v>
      </c>
      <c r="D55" s="48">
        <f>'MBTI Test'!D162</f>
        <v>0</v>
      </c>
      <c r="E55" s="49"/>
      <c r="O55" s="41"/>
      <c r="P55" s="42"/>
    </row>
    <row r="56" spans="1:16" s="47" customFormat="1">
      <c r="A56" s="37"/>
      <c r="B56" s="48">
        <v>54</v>
      </c>
      <c r="C56" s="48">
        <f>'MBTI Test'!D164</f>
        <v>1</v>
      </c>
      <c r="D56" s="48">
        <f>'MBTI Test'!D165</f>
        <v>0</v>
      </c>
      <c r="E56" s="49"/>
      <c r="O56" s="41"/>
      <c r="P56" s="42"/>
    </row>
    <row r="57" spans="1:16" s="47" customFormat="1">
      <c r="A57" s="37"/>
      <c r="B57" s="48">
        <v>55</v>
      </c>
      <c r="C57" s="48">
        <f>'MBTI Test'!D167</f>
        <v>1</v>
      </c>
      <c r="D57" s="48">
        <f>'MBTI Test'!D168</f>
        <v>0</v>
      </c>
      <c r="E57" s="49"/>
      <c r="O57" s="41"/>
      <c r="P57" s="42"/>
    </row>
    <row r="58" spans="1:16" s="47" customFormat="1">
      <c r="A58" s="37"/>
      <c r="B58" s="48">
        <v>56</v>
      </c>
      <c r="C58" s="48">
        <f>'MBTI Test'!D170</f>
        <v>1</v>
      </c>
      <c r="D58" s="48">
        <f>'MBTI Test'!D171</f>
        <v>0</v>
      </c>
      <c r="E58" s="49"/>
      <c r="O58" s="41"/>
      <c r="P58" s="42"/>
    </row>
    <row r="59" spans="1:16" s="47" customFormat="1">
      <c r="A59" s="37"/>
      <c r="B59" s="48">
        <v>57</v>
      </c>
      <c r="C59" s="48">
        <f>'MBTI Test'!D173</f>
        <v>1</v>
      </c>
      <c r="D59" s="48">
        <f>'MBTI Test'!D174</f>
        <v>0</v>
      </c>
      <c r="E59" s="49"/>
      <c r="O59" s="41"/>
      <c r="P59" s="42"/>
    </row>
    <row r="60" spans="1:16" s="47" customFormat="1">
      <c r="A60" s="37"/>
      <c r="B60" s="48">
        <v>58</v>
      </c>
      <c r="C60" s="48">
        <f>'MBTI Test'!D176</f>
        <v>1</v>
      </c>
      <c r="D60" s="48">
        <f>'MBTI Test'!D177</f>
        <v>0</v>
      </c>
      <c r="E60" s="49"/>
      <c r="O60" s="41"/>
      <c r="P60" s="42"/>
    </row>
    <row r="61" spans="1:16" s="47" customFormat="1">
      <c r="A61" s="37"/>
      <c r="B61" s="48">
        <v>59</v>
      </c>
      <c r="C61" s="48">
        <f>'MBTI Test'!D179</f>
        <v>1</v>
      </c>
      <c r="D61" s="48">
        <f>'MBTI Test'!D180</f>
        <v>0</v>
      </c>
      <c r="E61" s="49"/>
      <c r="O61" s="41"/>
      <c r="P61" s="42"/>
    </row>
    <row r="62" spans="1:16" s="47" customFormat="1">
      <c r="A62" s="37"/>
      <c r="B62" s="48">
        <v>60</v>
      </c>
      <c r="C62" s="48">
        <f>'MBTI Test'!D182</f>
        <v>0</v>
      </c>
      <c r="D62" s="48">
        <f>'MBTI Test'!D183</f>
        <v>1</v>
      </c>
      <c r="E62" s="49"/>
      <c r="O62" s="41"/>
      <c r="P62" s="42"/>
    </row>
    <row r="63" spans="1:16" s="47" customFormat="1" ht="21" customHeight="1">
      <c r="A63" s="37"/>
      <c r="B63" s="38"/>
      <c r="C63" s="38"/>
      <c r="D63" s="38"/>
      <c r="E63" s="38"/>
      <c r="O63" s="41"/>
      <c r="P63" s="42"/>
    </row>
    <row r="73" spans="2:16" s="37" customFormat="1" ht="21" customHeight="1">
      <c r="B73" s="38"/>
      <c r="C73" s="38"/>
      <c r="D73" s="38"/>
      <c r="E73" s="38"/>
      <c r="F73" s="47"/>
      <c r="G73" s="47"/>
      <c r="H73" s="47"/>
      <c r="I73" s="47"/>
      <c r="J73" s="47"/>
      <c r="K73" s="47"/>
      <c r="L73" s="47"/>
      <c r="M73" s="47"/>
      <c r="N73" s="47"/>
      <c r="O73" s="41"/>
      <c r="P73" s="42"/>
    </row>
    <row r="83" spans="2:16" s="37" customFormat="1" ht="21" customHeight="1">
      <c r="B83" s="38"/>
      <c r="C83" s="38"/>
      <c r="D83" s="38"/>
      <c r="E83" s="38"/>
      <c r="F83" s="47"/>
      <c r="G83" s="47"/>
      <c r="H83" s="47"/>
      <c r="I83" s="47"/>
      <c r="J83" s="47"/>
      <c r="K83" s="47"/>
      <c r="L83" s="47"/>
      <c r="M83" s="47"/>
      <c r="N83" s="47"/>
      <c r="O83" s="41"/>
      <c r="P83" s="42"/>
    </row>
    <row r="93" spans="2:16" s="37" customFormat="1" ht="21" customHeight="1">
      <c r="B93" s="38"/>
      <c r="C93" s="38"/>
      <c r="D93" s="38"/>
      <c r="E93" s="38"/>
      <c r="F93" s="47"/>
      <c r="G93" s="47"/>
      <c r="H93" s="47"/>
      <c r="I93" s="47"/>
      <c r="J93" s="47"/>
      <c r="K93" s="47"/>
      <c r="L93" s="47"/>
      <c r="M93" s="47"/>
      <c r="N93" s="47"/>
      <c r="O93" s="41"/>
      <c r="P93" s="42"/>
    </row>
    <row r="103" spans="2:16" s="37" customFormat="1" ht="21" customHeight="1">
      <c r="B103" s="38"/>
      <c r="C103" s="38"/>
      <c r="D103" s="38"/>
      <c r="E103" s="38"/>
      <c r="F103" s="47"/>
      <c r="G103" s="47"/>
      <c r="H103" s="47"/>
      <c r="I103" s="47"/>
      <c r="J103" s="47"/>
      <c r="K103" s="47"/>
      <c r="L103" s="47"/>
      <c r="M103" s="47"/>
      <c r="N103" s="47"/>
      <c r="O103" s="41"/>
      <c r="P103" s="42"/>
    </row>
    <row r="113" spans="2:16" s="37" customFormat="1" ht="21" customHeight="1">
      <c r="B113" s="38"/>
      <c r="C113" s="38"/>
      <c r="D113" s="38"/>
      <c r="E113" s="38"/>
      <c r="F113" s="47"/>
      <c r="G113" s="47"/>
      <c r="H113" s="47"/>
      <c r="I113" s="47"/>
      <c r="J113" s="47"/>
      <c r="K113" s="47"/>
      <c r="L113" s="47"/>
      <c r="M113" s="47"/>
      <c r="N113" s="47"/>
      <c r="O113" s="41"/>
      <c r="P113" s="42"/>
    </row>
    <row r="123" spans="2:16" s="37" customFormat="1" ht="21" customHeight="1">
      <c r="B123" s="38"/>
      <c r="C123" s="38"/>
      <c r="D123" s="38"/>
      <c r="E123" s="38"/>
      <c r="F123" s="47"/>
      <c r="G123" s="47"/>
      <c r="H123" s="47"/>
      <c r="I123" s="47"/>
      <c r="J123" s="47"/>
      <c r="K123" s="47"/>
      <c r="L123" s="47"/>
      <c r="M123" s="47"/>
      <c r="N123" s="47"/>
      <c r="O123" s="41"/>
      <c r="P123" s="42"/>
    </row>
    <row r="133" spans="2:16" s="37" customFormat="1" ht="21" customHeight="1">
      <c r="B133" s="38"/>
      <c r="C133" s="38"/>
      <c r="D133" s="38"/>
      <c r="E133" s="38"/>
      <c r="F133" s="47"/>
      <c r="G133" s="47"/>
      <c r="H133" s="47"/>
      <c r="I133" s="47"/>
      <c r="J133" s="47"/>
      <c r="K133" s="47"/>
      <c r="L133" s="47"/>
      <c r="M133" s="47"/>
      <c r="N133" s="47"/>
      <c r="O133" s="41"/>
      <c r="P133" s="42"/>
    </row>
    <row r="143" spans="2:16" s="37" customFormat="1" ht="21" customHeight="1">
      <c r="B143" s="38"/>
      <c r="C143" s="38"/>
      <c r="D143" s="38"/>
      <c r="E143" s="38"/>
      <c r="F143" s="47"/>
      <c r="G143" s="47"/>
      <c r="H143" s="47"/>
      <c r="I143" s="47"/>
      <c r="J143" s="47"/>
      <c r="K143" s="47"/>
      <c r="L143" s="47"/>
      <c r="M143" s="47"/>
      <c r="N143" s="47"/>
      <c r="O143" s="41"/>
      <c r="P143" s="42"/>
    </row>
    <row r="153" spans="2:16" s="37" customFormat="1" ht="21" customHeight="1">
      <c r="B153" s="38"/>
      <c r="C153" s="38"/>
      <c r="D153" s="38"/>
      <c r="E153" s="38"/>
      <c r="F153" s="47"/>
      <c r="G153" s="47"/>
      <c r="H153" s="47"/>
      <c r="I153" s="47"/>
      <c r="J153" s="47"/>
      <c r="K153" s="47"/>
      <c r="L153" s="47"/>
      <c r="M153" s="47"/>
      <c r="N153" s="47"/>
      <c r="O153" s="41"/>
      <c r="P153" s="42"/>
    </row>
  </sheetData>
  <sheetProtection password="EA45" sheet="1" objects="1" scenarios="1"/>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8"/>
  <sheetViews>
    <sheetView topLeftCell="V1" zoomScale="85" zoomScaleNormal="85" workbookViewId="0">
      <selection activeCell="AH11" sqref="AH11"/>
    </sheetView>
  </sheetViews>
  <sheetFormatPr defaultColWidth="8.875" defaultRowHeight="14.25"/>
  <cols>
    <col min="1" max="4" width="25.875" style="1" hidden="1" customWidth="1"/>
    <col min="5" max="5" width="4.875" style="81" hidden="1" customWidth="1"/>
    <col min="6" max="6" width="50.125" style="1" hidden="1" customWidth="1"/>
    <col min="7" max="10" width="25.875" style="1" hidden="1" customWidth="1"/>
    <col min="11" max="11" width="137.75" style="1" hidden="1" customWidth="1"/>
    <col min="12" max="12" width="9.25" style="1" hidden="1" customWidth="1"/>
    <col min="13" max="16" width="8.875" style="1" hidden="1" customWidth="1"/>
    <col min="17" max="19" width="25.875" style="1" hidden="1" customWidth="1"/>
    <col min="20" max="21" width="8.875" style="1" hidden="1" customWidth="1"/>
    <col min="22" max="24" width="8.875" style="1" customWidth="1"/>
    <col min="25" max="16384" width="8.875" style="1"/>
  </cols>
  <sheetData>
    <row r="1" spans="1:19" ht="39" customHeight="1" thickBot="1">
      <c r="A1" s="6" t="s">
        <v>476</v>
      </c>
      <c r="B1" s="129" t="s">
        <v>45</v>
      </c>
      <c r="C1" s="130"/>
      <c r="D1" s="130"/>
      <c r="E1" s="131"/>
      <c r="F1" s="131"/>
      <c r="G1" s="131"/>
      <c r="H1" s="131"/>
      <c r="I1"/>
      <c r="J1" s="132"/>
      <c r="Q1" s="6" t="s">
        <v>11</v>
      </c>
      <c r="R1" s="7" t="s">
        <v>12</v>
      </c>
      <c r="S1" s="8" t="s">
        <v>13</v>
      </c>
    </row>
    <row r="2" spans="1:19" ht="39" customHeight="1" thickBot="1">
      <c r="A2" s="6" t="s">
        <v>477</v>
      </c>
      <c r="B2" s="129" t="s">
        <v>31</v>
      </c>
      <c r="C2" s="130"/>
      <c r="D2" s="130"/>
      <c r="E2" s="131"/>
      <c r="F2" s="133" t="s">
        <v>478</v>
      </c>
      <c r="G2" s="131"/>
      <c r="H2" s="133" t="s">
        <v>42</v>
      </c>
      <c r="I2"/>
      <c r="J2"/>
      <c r="K2" s="1" t="s">
        <v>381</v>
      </c>
      <c r="L2" s="89" t="s">
        <v>28</v>
      </c>
      <c r="M2" s="1">
        <v>1</v>
      </c>
      <c r="N2" s="1" t="str">
        <f>CONCATENATE(L2,M2)</f>
        <v>ENTJ1</v>
      </c>
      <c r="Q2" s="6" t="s">
        <v>14</v>
      </c>
      <c r="R2" s="7" t="s">
        <v>15</v>
      </c>
      <c r="S2" s="8" t="s">
        <v>16</v>
      </c>
    </row>
    <row r="3" spans="1:19" ht="39" customHeight="1" thickBot="1">
      <c r="A3" s="6" t="s">
        <v>479</v>
      </c>
      <c r="B3" s="129" t="s">
        <v>57</v>
      </c>
      <c r="C3" s="130" t="str">
        <f>CONCATENATE(E3,D3)</f>
        <v>INFP1</v>
      </c>
      <c r="D3" s="130">
        <v>1</v>
      </c>
      <c r="E3" s="134" t="s">
        <v>42</v>
      </c>
      <c r="F3" s="133" t="s">
        <v>480</v>
      </c>
      <c r="G3" s="131"/>
      <c r="H3" s="133" t="s">
        <v>481</v>
      </c>
      <c r="I3" s="133" t="s">
        <v>482</v>
      </c>
      <c r="J3" s="133" t="s">
        <v>483</v>
      </c>
      <c r="K3" s="1" t="s">
        <v>382</v>
      </c>
      <c r="L3" s="89" t="s">
        <v>28</v>
      </c>
      <c r="M3" s="1">
        <v>2</v>
      </c>
      <c r="N3" s="1" t="str">
        <f t="shared" ref="N3:N7" si="0">CONCATENATE(L3,M3)</f>
        <v>ENTJ2</v>
      </c>
      <c r="Q3" s="6" t="s">
        <v>17</v>
      </c>
      <c r="R3" s="7" t="s">
        <v>18</v>
      </c>
      <c r="S3" s="8" t="s">
        <v>19</v>
      </c>
    </row>
    <row r="4" spans="1:19" ht="39" customHeight="1" thickBot="1">
      <c r="A4" s="6" t="s">
        <v>484</v>
      </c>
      <c r="B4" s="129" t="s">
        <v>37</v>
      </c>
      <c r="C4" s="130" t="str">
        <f t="shared" ref="C4:C67" si="1">CONCATENATE(E4,D4)</f>
        <v>INFP2</v>
      </c>
      <c r="D4" s="130">
        <v>2</v>
      </c>
      <c r="E4" s="134" t="s">
        <v>42</v>
      </c>
      <c r="F4" s="133" t="s">
        <v>485</v>
      </c>
      <c r="G4" s="131"/>
      <c r="H4" s="133" t="s">
        <v>486</v>
      </c>
      <c r="I4" s="133" t="s">
        <v>487</v>
      </c>
      <c r="J4" s="133" t="s">
        <v>488</v>
      </c>
      <c r="K4" s="1" t="s">
        <v>383</v>
      </c>
      <c r="L4" s="89" t="s">
        <v>28</v>
      </c>
      <c r="M4" s="1">
        <v>3</v>
      </c>
      <c r="N4" s="1" t="str">
        <f t="shared" si="0"/>
        <v>ENTJ3</v>
      </c>
      <c r="Q4" s="6" t="s">
        <v>20</v>
      </c>
      <c r="R4" s="7" t="s">
        <v>21</v>
      </c>
      <c r="S4" s="8" t="s">
        <v>22</v>
      </c>
    </row>
    <row r="5" spans="1:19" ht="39" customHeight="1" thickBot="1">
      <c r="A5" s="9" t="s">
        <v>489</v>
      </c>
      <c r="B5" s="135" t="s">
        <v>28</v>
      </c>
      <c r="C5" s="130" t="str">
        <f t="shared" si="1"/>
        <v>INFP3</v>
      </c>
      <c r="D5" s="130">
        <v>3</v>
      </c>
      <c r="E5" s="134" t="s">
        <v>42</v>
      </c>
      <c r="F5" s="133" t="s">
        <v>490</v>
      </c>
      <c r="G5" s="131"/>
      <c r="H5" s="133" t="s">
        <v>491</v>
      </c>
      <c r="I5" s="133" t="s">
        <v>492</v>
      </c>
      <c r="J5" s="133" t="s">
        <v>493</v>
      </c>
      <c r="K5" s="1" t="s">
        <v>384</v>
      </c>
      <c r="L5" s="89" t="s">
        <v>28</v>
      </c>
      <c r="M5" s="1">
        <v>4</v>
      </c>
      <c r="N5" s="1" t="str">
        <f t="shared" si="0"/>
        <v>ENTJ4</v>
      </c>
      <c r="Q5" s="9" t="s">
        <v>23</v>
      </c>
      <c r="R5" s="10" t="s">
        <v>24</v>
      </c>
      <c r="S5" s="11" t="s">
        <v>25</v>
      </c>
    </row>
    <row r="6" spans="1:19" ht="39" customHeight="1" thickBot="1">
      <c r="A6" s="6" t="s">
        <v>494</v>
      </c>
      <c r="B6" s="129" t="s">
        <v>39</v>
      </c>
      <c r="C6" s="130" t="str">
        <f t="shared" si="1"/>
        <v>INFP4</v>
      </c>
      <c r="D6" s="130">
        <v>4</v>
      </c>
      <c r="E6" s="134" t="s">
        <v>42</v>
      </c>
      <c r="F6" s="133" t="s">
        <v>495</v>
      </c>
      <c r="G6" s="131"/>
      <c r="H6" s="133" t="s">
        <v>496</v>
      </c>
      <c r="I6" s="133" t="s">
        <v>497</v>
      </c>
      <c r="J6" s="133" t="s">
        <v>498</v>
      </c>
      <c r="K6" s="1" t="s">
        <v>385</v>
      </c>
      <c r="L6" s="89" t="s">
        <v>28</v>
      </c>
      <c r="M6" s="1">
        <v>5</v>
      </c>
      <c r="N6" s="1" t="str">
        <f t="shared" si="0"/>
        <v>ENTJ5</v>
      </c>
      <c r="Q6" s="6" t="s">
        <v>26</v>
      </c>
      <c r="R6" s="7" t="s">
        <v>27</v>
      </c>
      <c r="S6" s="8" t="s">
        <v>28</v>
      </c>
    </row>
    <row r="7" spans="1:19" ht="39" customHeight="1" thickBot="1">
      <c r="A7" s="6" t="s">
        <v>499</v>
      </c>
      <c r="B7" s="129" t="s">
        <v>54</v>
      </c>
      <c r="C7" s="130" t="str">
        <f t="shared" si="1"/>
        <v>INFP5</v>
      </c>
      <c r="D7" s="130">
        <v>5</v>
      </c>
      <c r="E7" s="134" t="s">
        <v>42</v>
      </c>
      <c r="F7" s="133" t="s">
        <v>500</v>
      </c>
      <c r="G7" s="131"/>
      <c r="H7" s="133" t="s">
        <v>501</v>
      </c>
      <c r="I7" s="133" t="s">
        <v>502</v>
      </c>
      <c r="J7" s="133" t="s">
        <v>503</v>
      </c>
      <c r="K7" s="1" t="s">
        <v>170</v>
      </c>
      <c r="L7" s="89" t="s">
        <v>28</v>
      </c>
      <c r="M7" s="1">
        <v>6</v>
      </c>
      <c r="N7" s="1" t="str">
        <f t="shared" si="0"/>
        <v>ENTJ6</v>
      </c>
      <c r="Q7" s="6" t="s">
        <v>29</v>
      </c>
      <c r="R7" s="7" t="s">
        <v>30</v>
      </c>
      <c r="S7" s="8" t="s">
        <v>31</v>
      </c>
    </row>
    <row r="8" spans="1:19" ht="39" customHeight="1" thickBot="1">
      <c r="A8" s="6" t="s">
        <v>504</v>
      </c>
      <c r="B8" s="129" t="s">
        <v>19</v>
      </c>
      <c r="C8" s="130" t="str">
        <f t="shared" si="1"/>
        <v>INFP6</v>
      </c>
      <c r="D8" s="130">
        <v>6</v>
      </c>
      <c r="E8" s="134" t="s">
        <v>42</v>
      </c>
      <c r="F8" s="133" t="s">
        <v>505</v>
      </c>
      <c r="G8" s="131"/>
      <c r="H8" s="133" t="s">
        <v>506</v>
      </c>
      <c r="I8" s="133" t="s">
        <v>507</v>
      </c>
      <c r="J8" s="133" t="s">
        <v>508</v>
      </c>
      <c r="K8" s="88" t="s">
        <v>386</v>
      </c>
      <c r="L8" s="89" t="s">
        <v>34</v>
      </c>
      <c r="M8" s="1">
        <v>1</v>
      </c>
      <c r="N8" s="1" t="str">
        <f>CONCATENATE(L8,M8)</f>
        <v>INTJ1</v>
      </c>
      <c r="Q8" s="6" t="s">
        <v>32</v>
      </c>
      <c r="R8" s="7" t="s">
        <v>33</v>
      </c>
      <c r="S8" s="8" t="s">
        <v>34</v>
      </c>
    </row>
    <row r="9" spans="1:19" ht="39" customHeight="1" thickBot="1">
      <c r="A9" s="12" t="s">
        <v>509</v>
      </c>
      <c r="B9" s="129" t="s">
        <v>13</v>
      </c>
      <c r="C9" s="130"/>
      <c r="D9" s="130"/>
      <c r="E9" s="134"/>
      <c r="F9" s="133"/>
      <c r="G9" s="131"/>
      <c r="H9" s="133" t="s">
        <v>31</v>
      </c>
      <c r="I9" s="133"/>
      <c r="J9" s="133"/>
      <c r="K9" s="1" t="s">
        <v>387</v>
      </c>
      <c r="L9" s="89" t="s">
        <v>34</v>
      </c>
      <c r="M9" s="1">
        <v>2</v>
      </c>
      <c r="N9" s="1" t="str">
        <f t="shared" ref="N9:N13" si="2">CONCATENATE(L9,M9)</f>
        <v>INTJ2</v>
      </c>
      <c r="Q9" s="12" t="s">
        <v>35</v>
      </c>
      <c r="R9" s="7" t="s">
        <v>36</v>
      </c>
      <c r="S9" s="8" t="s">
        <v>37</v>
      </c>
    </row>
    <row r="10" spans="1:19" ht="39" customHeight="1" thickBot="1">
      <c r="A10" s="13" t="s">
        <v>510</v>
      </c>
      <c r="B10" s="129" t="s">
        <v>42</v>
      </c>
      <c r="C10" s="130" t="str">
        <f t="shared" si="1"/>
        <v>INFJ1</v>
      </c>
      <c r="D10" s="130">
        <v>1</v>
      </c>
      <c r="E10" s="134" t="s">
        <v>31</v>
      </c>
      <c r="F10" s="133" t="s">
        <v>511</v>
      </c>
      <c r="G10" s="131"/>
      <c r="H10" s="133" t="s">
        <v>512</v>
      </c>
      <c r="I10" s="133" t="s">
        <v>513</v>
      </c>
      <c r="J10" s="133" t="s">
        <v>481</v>
      </c>
      <c r="K10" s="1" t="s">
        <v>388</v>
      </c>
      <c r="L10" s="89" t="s">
        <v>34</v>
      </c>
      <c r="M10" s="1">
        <v>3</v>
      </c>
      <c r="N10" s="1" t="str">
        <f t="shared" si="2"/>
        <v>INTJ3</v>
      </c>
      <c r="Q10" s="13" t="s">
        <v>900</v>
      </c>
      <c r="R10" s="7" t="s">
        <v>38</v>
      </c>
      <c r="S10" s="8" t="s">
        <v>39</v>
      </c>
    </row>
    <row r="11" spans="1:19" ht="39" customHeight="1" thickBot="1">
      <c r="A11" s="14" t="s">
        <v>514</v>
      </c>
      <c r="B11" s="129" t="s">
        <v>48</v>
      </c>
      <c r="C11" s="130" t="str">
        <f t="shared" si="1"/>
        <v>INFJ2</v>
      </c>
      <c r="D11" s="130">
        <v>2</v>
      </c>
      <c r="E11" s="134" t="s">
        <v>31</v>
      </c>
      <c r="F11" s="133" t="s">
        <v>515</v>
      </c>
      <c r="G11" s="131"/>
      <c r="H11" s="133" t="s">
        <v>496</v>
      </c>
      <c r="I11" s="133" t="s">
        <v>487</v>
      </c>
      <c r="J11" s="133" t="s">
        <v>486</v>
      </c>
      <c r="K11" s="1" t="s">
        <v>389</v>
      </c>
      <c r="L11" s="89" t="s">
        <v>34</v>
      </c>
      <c r="M11" s="1">
        <v>4</v>
      </c>
      <c r="N11" s="1" t="str">
        <f t="shared" si="2"/>
        <v>INTJ4</v>
      </c>
      <c r="Q11" s="14" t="s">
        <v>40</v>
      </c>
      <c r="R11" s="7" t="s">
        <v>41</v>
      </c>
      <c r="S11" s="8" t="s">
        <v>42</v>
      </c>
    </row>
    <row r="12" spans="1:19" ht="39" customHeight="1" thickBot="1">
      <c r="A12" s="14" t="s">
        <v>516</v>
      </c>
      <c r="B12" s="129" t="s">
        <v>34</v>
      </c>
      <c r="C12" s="130" t="str">
        <f t="shared" si="1"/>
        <v>INFJ3</v>
      </c>
      <c r="D12" s="130">
        <v>3</v>
      </c>
      <c r="E12" s="134" t="s">
        <v>31</v>
      </c>
      <c r="F12" s="133" t="s">
        <v>517</v>
      </c>
      <c r="G12" s="131"/>
      <c r="H12" s="133" t="s">
        <v>506</v>
      </c>
      <c r="I12" s="133" t="s">
        <v>482</v>
      </c>
      <c r="J12" s="133" t="s">
        <v>518</v>
      </c>
      <c r="K12" s="1" t="s">
        <v>390</v>
      </c>
      <c r="L12" s="89" t="s">
        <v>34</v>
      </c>
      <c r="M12" s="1">
        <v>5</v>
      </c>
      <c r="N12" s="1" t="str">
        <f t="shared" si="2"/>
        <v>INTJ5</v>
      </c>
      <c r="Q12" s="14" t="s">
        <v>43</v>
      </c>
      <c r="R12" s="7" t="s">
        <v>44</v>
      </c>
      <c r="S12" s="8" t="s">
        <v>45</v>
      </c>
    </row>
    <row r="13" spans="1:19" ht="39" customHeight="1" thickBot="1">
      <c r="A13" s="14" t="s">
        <v>519</v>
      </c>
      <c r="B13" s="129" t="s">
        <v>25</v>
      </c>
      <c r="C13" s="130" t="str">
        <f t="shared" si="1"/>
        <v>INFJ4</v>
      </c>
      <c r="D13" s="130">
        <v>4</v>
      </c>
      <c r="E13" s="134" t="s">
        <v>31</v>
      </c>
      <c r="F13" s="133" t="s">
        <v>520</v>
      </c>
      <c r="G13" s="131"/>
      <c r="H13" s="133" t="s">
        <v>521</v>
      </c>
      <c r="I13" s="133" t="s">
        <v>522</v>
      </c>
      <c r="J13" s="133" t="s">
        <v>523</v>
      </c>
      <c r="K13" s="1" t="s">
        <v>391</v>
      </c>
      <c r="L13" s="89" t="s">
        <v>34</v>
      </c>
      <c r="M13" s="1">
        <v>6</v>
      </c>
      <c r="N13" s="1" t="str">
        <f t="shared" si="2"/>
        <v>INTJ6</v>
      </c>
      <c r="Q13" s="14" t="s">
        <v>46</v>
      </c>
      <c r="R13" s="7" t="s">
        <v>47</v>
      </c>
      <c r="S13" s="8" t="s">
        <v>48</v>
      </c>
    </row>
    <row r="14" spans="1:19" ht="39" customHeight="1">
      <c r="A14" s="14" t="s">
        <v>524</v>
      </c>
      <c r="B14" s="129" t="s">
        <v>16</v>
      </c>
      <c r="C14" s="130" t="str">
        <f t="shared" si="1"/>
        <v>INFJ5</v>
      </c>
      <c r="D14" s="130">
        <v>5</v>
      </c>
      <c r="E14" s="134" t="s">
        <v>31</v>
      </c>
      <c r="F14" s="133" t="s">
        <v>525</v>
      </c>
      <c r="G14" s="131"/>
      <c r="H14" s="133" t="s">
        <v>526</v>
      </c>
      <c r="I14" s="133" t="s">
        <v>492</v>
      </c>
      <c r="J14" s="133" t="s">
        <v>527</v>
      </c>
      <c r="K14" s="1" t="s">
        <v>170</v>
      </c>
      <c r="Q14" s="14" t="s">
        <v>49</v>
      </c>
      <c r="R14" s="7" t="s">
        <v>50</v>
      </c>
      <c r="S14" s="8" t="s">
        <v>51</v>
      </c>
    </row>
    <row r="15" spans="1:19" ht="39" customHeight="1" thickBot="1">
      <c r="A15" s="15" t="s">
        <v>528</v>
      </c>
      <c r="B15" s="135" t="s">
        <v>51</v>
      </c>
      <c r="C15" s="130" t="str">
        <f t="shared" si="1"/>
        <v>INFJ6</v>
      </c>
      <c r="D15" s="130">
        <v>6</v>
      </c>
      <c r="E15" s="134" t="s">
        <v>31</v>
      </c>
      <c r="F15" s="133" t="s">
        <v>529</v>
      </c>
      <c r="G15" s="131"/>
      <c r="H15" s="133" t="s">
        <v>530</v>
      </c>
      <c r="I15" s="133" t="s">
        <v>531</v>
      </c>
      <c r="J15" s="133" t="s">
        <v>532</v>
      </c>
      <c r="K15" s="1" t="s">
        <v>392</v>
      </c>
      <c r="L15" s="11" t="s">
        <v>54</v>
      </c>
      <c r="M15" s="1">
        <v>1</v>
      </c>
      <c r="N15" s="1" t="str">
        <f t="shared" ref="N15:N26" si="3">CONCATENATE(L15,M15)</f>
        <v>ENTP1</v>
      </c>
      <c r="Q15" s="15" t="s">
        <v>52</v>
      </c>
      <c r="R15" s="10" t="s">
        <v>53</v>
      </c>
      <c r="S15" s="11" t="s">
        <v>54</v>
      </c>
    </row>
    <row r="16" spans="1:19" ht="39" customHeight="1" thickBot="1">
      <c r="A16" s="16" t="s">
        <v>533</v>
      </c>
      <c r="B16" s="135" t="s">
        <v>22</v>
      </c>
      <c r="C16" s="130" t="str">
        <f t="shared" si="1"/>
        <v/>
      </c>
      <c r="D16" s="130"/>
      <c r="E16" s="134"/>
      <c r="F16" s="133"/>
      <c r="G16" s="131"/>
      <c r="H16" s="133" t="s">
        <v>34</v>
      </c>
      <c r="I16" s="133"/>
      <c r="J16" s="133"/>
      <c r="K16" s="1" t="s">
        <v>393</v>
      </c>
      <c r="L16" s="11" t="s">
        <v>54</v>
      </c>
      <c r="M16" s="1">
        <v>2</v>
      </c>
      <c r="N16" s="1" t="str">
        <f t="shared" si="3"/>
        <v>ENTP2</v>
      </c>
      <c r="Q16" s="16" t="s">
        <v>55</v>
      </c>
      <c r="R16" s="10" t="s">
        <v>56</v>
      </c>
      <c r="S16" s="11" t="s">
        <v>57</v>
      </c>
    </row>
    <row r="17" spans="3:14" ht="21" thickBot="1">
      <c r="C17" s="130" t="str">
        <f t="shared" si="1"/>
        <v>INTJ1</v>
      </c>
      <c r="D17" s="130">
        <v>1</v>
      </c>
      <c r="E17" s="134" t="s">
        <v>34</v>
      </c>
      <c r="F17" s="133" t="s">
        <v>534</v>
      </c>
      <c r="H17" s="133" t="s">
        <v>535</v>
      </c>
      <c r="I17" s="133" t="s">
        <v>536</v>
      </c>
      <c r="J17" s="133" t="s">
        <v>537</v>
      </c>
      <c r="K17" s="1" t="s">
        <v>394</v>
      </c>
      <c r="L17" s="11" t="s">
        <v>54</v>
      </c>
      <c r="M17" s="1">
        <v>3</v>
      </c>
      <c r="N17" s="1" t="str">
        <f t="shared" si="3"/>
        <v>ENTP3</v>
      </c>
    </row>
    <row r="18" spans="3:14" ht="21" thickBot="1">
      <c r="C18" s="130" t="str">
        <f t="shared" si="1"/>
        <v>INTJ2</v>
      </c>
      <c r="D18" s="130">
        <v>2</v>
      </c>
      <c r="E18" s="134" t="s">
        <v>34</v>
      </c>
      <c r="F18" s="133" t="s">
        <v>538</v>
      </c>
      <c r="H18" s="133" t="s">
        <v>539</v>
      </c>
      <c r="I18" s="133" t="s">
        <v>540</v>
      </c>
      <c r="J18" s="133" t="s">
        <v>541</v>
      </c>
      <c r="K18" s="1" t="s">
        <v>395</v>
      </c>
      <c r="L18" s="11" t="s">
        <v>54</v>
      </c>
      <c r="M18" s="1">
        <v>4</v>
      </c>
      <c r="N18" s="1" t="str">
        <f t="shared" si="3"/>
        <v>ENTP4</v>
      </c>
    </row>
    <row r="19" spans="3:14" ht="21" thickBot="1">
      <c r="C19" s="130" t="str">
        <f t="shared" si="1"/>
        <v>INTJ3</v>
      </c>
      <c r="D19" s="130">
        <v>3</v>
      </c>
      <c r="E19" s="134" t="s">
        <v>34</v>
      </c>
      <c r="F19" s="133" t="s">
        <v>542</v>
      </c>
      <c r="H19" s="133" t="s">
        <v>543</v>
      </c>
      <c r="I19" s="133" t="s">
        <v>496</v>
      </c>
      <c r="J19" s="133" t="s">
        <v>498</v>
      </c>
      <c r="K19" s="1" t="s">
        <v>170</v>
      </c>
      <c r="L19" s="11" t="s">
        <v>54</v>
      </c>
      <c r="M19" s="1">
        <v>5</v>
      </c>
      <c r="N19" s="1" t="str">
        <f t="shared" si="3"/>
        <v>ENTP5</v>
      </c>
    </row>
    <row r="20" spans="3:14" ht="21" thickBot="1">
      <c r="C20" s="130" t="str">
        <f t="shared" si="1"/>
        <v>INTJ4</v>
      </c>
      <c r="D20" s="130">
        <v>4</v>
      </c>
      <c r="E20" s="134" t="s">
        <v>34</v>
      </c>
      <c r="F20" s="133" t="s">
        <v>544</v>
      </c>
      <c r="H20" s="133" t="s">
        <v>545</v>
      </c>
      <c r="I20" s="133" t="s">
        <v>546</v>
      </c>
      <c r="J20" s="133" t="s">
        <v>547</v>
      </c>
      <c r="K20" s="1" t="s">
        <v>170</v>
      </c>
      <c r="L20" s="11" t="s">
        <v>54</v>
      </c>
      <c r="M20" s="1">
        <v>6</v>
      </c>
      <c r="N20" s="1" t="str">
        <f t="shared" si="3"/>
        <v>ENTP6</v>
      </c>
    </row>
    <row r="21" spans="3:14" ht="21" thickBot="1">
      <c r="C21" s="130" t="str">
        <f t="shared" si="1"/>
        <v>INTJ5</v>
      </c>
      <c r="D21" s="130">
        <v>5</v>
      </c>
      <c r="E21" s="134" t="s">
        <v>34</v>
      </c>
      <c r="F21" s="133" t="s">
        <v>548</v>
      </c>
      <c r="H21" s="133" t="s">
        <v>549</v>
      </c>
      <c r="I21" s="133" t="s">
        <v>486</v>
      </c>
      <c r="J21" s="133" t="s">
        <v>550</v>
      </c>
      <c r="K21" s="1" t="s">
        <v>396</v>
      </c>
      <c r="L21" s="8" t="s">
        <v>16</v>
      </c>
      <c r="M21" s="1">
        <v>1</v>
      </c>
      <c r="N21" s="1" t="str">
        <f t="shared" si="3"/>
        <v>INTP1</v>
      </c>
    </row>
    <row r="22" spans="3:14" ht="21" thickBot="1">
      <c r="C22" s="130" t="str">
        <f t="shared" si="1"/>
        <v>INTJ6</v>
      </c>
      <c r="D22" s="130">
        <v>6</v>
      </c>
      <c r="E22" s="134" t="s">
        <v>34</v>
      </c>
      <c r="F22" s="133" t="s">
        <v>551</v>
      </c>
      <c r="H22" s="133" t="s">
        <v>552</v>
      </c>
      <c r="I22" s="133" t="s">
        <v>553</v>
      </c>
      <c r="J22" s="133" t="s">
        <v>554</v>
      </c>
      <c r="K22" s="1" t="s">
        <v>397</v>
      </c>
      <c r="L22" s="8" t="s">
        <v>16</v>
      </c>
      <c r="M22" s="1">
        <v>2</v>
      </c>
      <c r="N22" s="1" t="str">
        <f t="shared" si="3"/>
        <v>INTP2</v>
      </c>
    </row>
    <row r="23" spans="3:14" ht="21" thickBot="1">
      <c r="C23" s="130"/>
      <c r="D23" s="130"/>
      <c r="E23" s="134"/>
      <c r="F23" s="133"/>
      <c r="H23" s="133" t="s">
        <v>16</v>
      </c>
      <c r="I23" s="133"/>
      <c r="J23" s="133"/>
      <c r="K23" s="1" t="s">
        <v>398</v>
      </c>
      <c r="L23" s="8" t="s">
        <v>16</v>
      </c>
      <c r="M23" s="1">
        <v>3</v>
      </c>
      <c r="N23" s="1" t="str">
        <f t="shared" si="3"/>
        <v>INTP3</v>
      </c>
    </row>
    <row r="24" spans="3:14" ht="21" thickBot="1">
      <c r="C24" s="130" t="str">
        <f t="shared" si="1"/>
        <v>INTP1</v>
      </c>
      <c r="D24" s="130">
        <v>1</v>
      </c>
      <c r="E24" s="134" t="s">
        <v>16</v>
      </c>
      <c r="F24" s="133" t="s">
        <v>555</v>
      </c>
      <c r="H24" s="133" t="s">
        <v>537</v>
      </c>
      <c r="I24" s="133" t="s">
        <v>556</v>
      </c>
      <c r="J24" s="133" t="s">
        <v>545</v>
      </c>
      <c r="K24" s="1" t="s">
        <v>399</v>
      </c>
      <c r="L24" s="8" t="s">
        <v>16</v>
      </c>
      <c r="M24" s="1">
        <v>4</v>
      </c>
      <c r="N24" s="1" t="str">
        <f t="shared" si="3"/>
        <v>INTP4</v>
      </c>
    </row>
    <row r="25" spans="3:14" ht="21" thickBot="1">
      <c r="C25" s="130" t="str">
        <f t="shared" si="1"/>
        <v>INTP2</v>
      </c>
      <c r="D25" s="130">
        <v>2</v>
      </c>
      <c r="E25" s="134" t="s">
        <v>16</v>
      </c>
      <c r="F25" s="133" t="s">
        <v>557</v>
      </c>
      <c r="H25" s="133" t="s">
        <v>558</v>
      </c>
      <c r="I25" s="133" t="s">
        <v>559</v>
      </c>
      <c r="J25" s="133" t="s">
        <v>560</v>
      </c>
      <c r="K25" s="1" t="s">
        <v>400</v>
      </c>
      <c r="L25" s="8" t="s">
        <v>16</v>
      </c>
      <c r="M25" s="1">
        <v>5</v>
      </c>
      <c r="N25" s="1" t="str">
        <f t="shared" si="3"/>
        <v>INTP5</v>
      </c>
    </row>
    <row r="26" spans="3:14" ht="20.25">
      <c r="C26" s="130" t="str">
        <f t="shared" si="1"/>
        <v>INTP3</v>
      </c>
      <c r="D26" s="130">
        <v>3</v>
      </c>
      <c r="E26" s="134" t="s">
        <v>16</v>
      </c>
      <c r="F26" s="133" t="s">
        <v>561</v>
      </c>
      <c r="H26" s="133" t="s">
        <v>562</v>
      </c>
      <c r="I26" s="133" t="s">
        <v>549</v>
      </c>
      <c r="J26" s="133" t="s">
        <v>543</v>
      </c>
      <c r="K26" s="1" t="s">
        <v>170</v>
      </c>
      <c r="L26" s="8" t="s">
        <v>16</v>
      </c>
      <c r="M26" s="1">
        <v>6</v>
      </c>
      <c r="N26" s="1" t="str">
        <f t="shared" si="3"/>
        <v>INTP6</v>
      </c>
    </row>
    <row r="27" spans="3:14" ht="20.25">
      <c r="C27" s="130" t="str">
        <f t="shared" si="1"/>
        <v>INTP4</v>
      </c>
      <c r="D27" s="130">
        <v>4</v>
      </c>
      <c r="E27" s="134" t="s">
        <v>16</v>
      </c>
      <c r="F27" s="133" t="s">
        <v>563</v>
      </c>
      <c r="H27" s="133" t="s">
        <v>564</v>
      </c>
      <c r="I27" s="133" t="s">
        <v>565</v>
      </c>
      <c r="J27" s="133" t="s">
        <v>482</v>
      </c>
      <c r="K27" s="1" t="s">
        <v>170</v>
      </c>
    </row>
    <row r="28" spans="3:14" ht="21" thickBot="1">
      <c r="C28" s="130" t="str">
        <f t="shared" si="1"/>
        <v>INTP5</v>
      </c>
      <c r="D28" s="130">
        <v>5</v>
      </c>
      <c r="E28" s="134" t="s">
        <v>16</v>
      </c>
      <c r="F28" s="133" t="s">
        <v>566</v>
      </c>
      <c r="H28" s="133" t="s">
        <v>498</v>
      </c>
      <c r="I28" s="133" t="s">
        <v>567</v>
      </c>
      <c r="J28" s="133" t="s">
        <v>487</v>
      </c>
      <c r="K28" s="1" t="s">
        <v>401</v>
      </c>
      <c r="L28" s="11" t="s">
        <v>57</v>
      </c>
      <c r="M28" s="1">
        <v>1</v>
      </c>
      <c r="N28" s="1" t="str">
        <f t="shared" ref="N28:N65" si="4">CONCATENATE(L28,M28)</f>
        <v>ENFJ1</v>
      </c>
    </row>
    <row r="29" spans="3:14" ht="21" thickBot="1">
      <c r="C29" s="130" t="str">
        <f t="shared" si="1"/>
        <v>INTP6</v>
      </c>
      <c r="D29" s="130">
        <v>6</v>
      </c>
      <c r="E29" s="134" t="s">
        <v>16</v>
      </c>
      <c r="F29" s="133" t="s">
        <v>568</v>
      </c>
      <c r="H29" s="133" t="s">
        <v>569</v>
      </c>
      <c r="I29" s="133" t="s">
        <v>552</v>
      </c>
      <c r="J29" s="133" t="s">
        <v>570</v>
      </c>
      <c r="K29" s="1" t="s">
        <v>402</v>
      </c>
      <c r="L29" s="11" t="s">
        <v>57</v>
      </c>
      <c r="M29" s="1">
        <v>2</v>
      </c>
      <c r="N29" s="1" t="str">
        <f t="shared" si="4"/>
        <v>ENFJ2</v>
      </c>
    </row>
    <row r="30" spans="3:14" ht="21" thickBot="1">
      <c r="C30" s="130" t="str">
        <f t="shared" si="1"/>
        <v/>
      </c>
      <c r="D30" s="130"/>
      <c r="E30" s="134"/>
      <c r="F30" s="133" t="s">
        <v>571</v>
      </c>
      <c r="H30" s="133"/>
      <c r="I30" s="133"/>
      <c r="J30" s="133"/>
      <c r="K30" s="1" t="s">
        <v>403</v>
      </c>
      <c r="L30" s="11" t="s">
        <v>57</v>
      </c>
      <c r="M30" s="1">
        <v>3</v>
      </c>
      <c r="N30" s="1" t="str">
        <f t="shared" si="4"/>
        <v>ENFJ3</v>
      </c>
    </row>
    <row r="31" spans="3:14" ht="21" thickBot="1">
      <c r="C31" s="130"/>
      <c r="D31" s="130"/>
      <c r="E31" s="134"/>
      <c r="F31" s="133"/>
      <c r="H31" s="133"/>
      <c r="I31" s="133"/>
      <c r="J31" s="133"/>
      <c r="K31" s="1" t="s">
        <v>404</v>
      </c>
      <c r="L31" s="11" t="s">
        <v>57</v>
      </c>
      <c r="M31" s="1">
        <v>4</v>
      </c>
      <c r="N31" s="1" t="str">
        <f t="shared" si="4"/>
        <v>ENFJ4</v>
      </c>
    </row>
    <row r="32" spans="3:14" ht="21" thickBot="1">
      <c r="C32" s="130"/>
      <c r="D32" s="130"/>
      <c r="E32" s="134"/>
      <c r="F32" s="133"/>
      <c r="H32" s="133" t="s">
        <v>19</v>
      </c>
      <c r="I32" s="133"/>
      <c r="J32" s="133"/>
      <c r="K32" s="1" t="s">
        <v>405</v>
      </c>
      <c r="L32" s="11" t="s">
        <v>57</v>
      </c>
      <c r="M32" s="1">
        <v>5</v>
      </c>
      <c r="N32" s="1" t="str">
        <f t="shared" si="4"/>
        <v>ENFJ5</v>
      </c>
    </row>
    <row r="33" spans="3:14" ht="21" thickBot="1">
      <c r="C33" s="130" t="str">
        <f t="shared" si="1"/>
        <v>ISFJ1</v>
      </c>
      <c r="D33" s="130">
        <v>1</v>
      </c>
      <c r="E33" s="134" t="s">
        <v>19</v>
      </c>
      <c r="F33" s="133" t="s">
        <v>572</v>
      </c>
      <c r="H33" s="133" t="s">
        <v>573</v>
      </c>
      <c r="I33" s="133" t="s">
        <v>574</v>
      </c>
      <c r="J33" s="133" t="s">
        <v>575</v>
      </c>
      <c r="K33" s="1" t="s">
        <v>406</v>
      </c>
      <c r="L33" s="11" t="s">
        <v>57</v>
      </c>
      <c r="M33" s="1">
        <v>6</v>
      </c>
      <c r="N33" s="1" t="str">
        <f t="shared" si="4"/>
        <v>ENFJ6</v>
      </c>
    </row>
    <row r="34" spans="3:14" ht="21" thickBot="1">
      <c r="C34" s="130" t="str">
        <f t="shared" si="1"/>
        <v>ISFJ2</v>
      </c>
      <c r="D34" s="130">
        <v>2</v>
      </c>
      <c r="E34" s="134" t="s">
        <v>19</v>
      </c>
      <c r="F34" s="133" t="s">
        <v>576</v>
      </c>
      <c r="H34" s="133" t="s">
        <v>577</v>
      </c>
      <c r="I34" s="133" t="s">
        <v>578</v>
      </c>
      <c r="J34" s="133" t="s">
        <v>483</v>
      </c>
      <c r="K34" s="1" t="s">
        <v>170</v>
      </c>
    </row>
    <row r="35" spans="3:14" ht="21" thickBot="1">
      <c r="C35" s="130" t="str">
        <f t="shared" si="1"/>
        <v>ISFJ3</v>
      </c>
      <c r="D35" s="130">
        <v>3</v>
      </c>
      <c r="E35" s="134" t="s">
        <v>19</v>
      </c>
      <c r="F35" s="133" t="s">
        <v>579</v>
      </c>
      <c r="H35" s="133" t="s">
        <v>487</v>
      </c>
      <c r="I35" s="133" t="s">
        <v>580</v>
      </c>
      <c r="J35" s="133" t="s">
        <v>581</v>
      </c>
      <c r="K35" s="1" t="s">
        <v>407</v>
      </c>
      <c r="L35" s="8" t="s">
        <v>31</v>
      </c>
      <c r="M35" s="1">
        <v>1</v>
      </c>
      <c r="N35" s="1" t="str">
        <f t="shared" si="4"/>
        <v>INFJ1</v>
      </c>
    </row>
    <row r="36" spans="3:14" ht="21" thickBot="1">
      <c r="C36" s="130" t="str">
        <f t="shared" si="1"/>
        <v>ISFJ4</v>
      </c>
      <c r="D36" s="130">
        <v>4</v>
      </c>
      <c r="E36" s="134" t="s">
        <v>19</v>
      </c>
      <c r="F36" s="133" t="s">
        <v>582</v>
      </c>
      <c r="H36" s="133" t="s">
        <v>583</v>
      </c>
      <c r="I36" s="133" t="s">
        <v>584</v>
      </c>
      <c r="J36" s="133" t="s">
        <v>585</v>
      </c>
      <c r="K36" s="1" t="s">
        <v>408</v>
      </c>
      <c r="L36" s="8" t="s">
        <v>31</v>
      </c>
      <c r="M36" s="1">
        <v>2</v>
      </c>
      <c r="N36" s="1" t="str">
        <f t="shared" si="4"/>
        <v>INFJ2</v>
      </c>
    </row>
    <row r="37" spans="3:14" ht="21" thickBot="1">
      <c r="C37" s="130" t="str">
        <f t="shared" si="1"/>
        <v>ISFJ5</v>
      </c>
      <c r="D37" s="130">
        <v>5</v>
      </c>
      <c r="E37" s="134" t="s">
        <v>19</v>
      </c>
      <c r="F37" s="133" t="s">
        <v>586</v>
      </c>
      <c r="H37" s="133" t="s">
        <v>492</v>
      </c>
      <c r="I37" s="133" t="s">
        <v>587</v>
      </c>
      <c r="J37" s="133" t="s">
        <v>588</v>
      </c>
      <c r="K37" s="1" t="s">
        <v>405</v>
      </c>
      <c r="L37" s="8" t="s">
        <v>31</v>
      </c>
      <c r="M37" s="1">
        <v>3</v>
      </c>
      <c r="N37" s="1" t="str">
        <f t="shared" si="4"/>
        <v>INFJ3</v>
      </c>
    </row>
    <row r="38" spans="3:14" ht="21" thickBot="1">
      <c r="C38" s="130" t="str">
        <f t="shared" si="1"/>
        <v>ISFJ6</v>
      </c>
      <c r="D38" s="130">
        <v>6</v>
      </c>
      <c r="E38" s="134" t="s">
        <v>19</v>
      </c>
      <c r="F38" s="133" t="s">
        <v>589</v>
      </c>
      <c r="H38" s="133" t="s">
        <v>590</v>
      </c>
      <c r="I38" s="133" t="s">
        <v>591</v>
      </c>
      <c r="J38" s="133" t="s">
        <v>592</v>
      </c>
      <c r="K38" s="1" t="s">
        <v>409</v>
      </c>
      <c r="L38" s="8" t="s">
        <v>31</v>
      </c>
      <c r="M38" s="1">
        <v>4</v>
      </c>
      <c r="N38" s="1" t="str">
        <f t="shared" si="4"/>
        <v>INFJ4</v>
      </c>
    </row>
    <row r="39" spans="3:14" ht="21" thickBot="1">
      <c r="C39" s="130" t="str">
        <f t="shared" si="1"/>
        <v/>
      </c>
      <c r="D39" s="130"/>
      <c r="E39" s="134"/>
      <c r="F39" s="133" t="s">
        <v>571</v>
      </c>
      <c r="H39" s="133"/>
      <c r="I39" s="133"/>
      <c r="J39" s="133"/>
      <c r="K39" s="1" t="s">
        <v>410</v>
      </c>
      <c r="L39" s="8" t="s">
        <v>31</v>
      </c>
      <c r="M39" s="1">
        <v>5</v>
      </c>
      <c r="N39" s="1" t="str">
        <f t="shared" si="4"/>
        <v>INFJ5</v>
      </c>
    </row>
    <row r="40" spans="3:14" ht="21" thickBot="1">
      <c r="C40" s="130"/>
      <c r="D40" s="130"/>
      <c r="E40" s="134"/>
      <c r="F40" s="133"/>
      <c r="H40" s="133" t="s">
        <v>39</v>
      </c>
      <c r="I40" s="133"/>
      <c r="J40" s="133"/>
      <c r="K40" s="1" t="s">
        <v>170</v>
      </c>
      <c r="L40" s="8" t="s">
        <v>31</v>
      </c>
      <c r="M40" s="1">
        <v>6</v>
      </c>
      <c r="N40" s="1" t="str">
        <f t="shared" si="4"/>
        <v>INFJ6</v>
      </c>
    </row>
    <row r="41" spans="3:14" ht="25.9" customHeight="1" thickBot="1">
      <c r="C41" s="130" t="str">
        <f t="shared" si="1"/>
        <v>ISFP1</v>
      </c>
      <c r="D41" s="130">
        <v>1</v>
      </c>
      <c r="E41" s="134" t="s">
        <v>39</v>
      </c>
      <c r="F41" s="133" t="s">
        <v>593</v>
      </c>
      <c r="H41" s="133" t="s">
        <v>573</v>
      </c>
      <c r="I41" s="133" t="s">
        <v>594</v>
      </c>
      <c r="J41" s="133" t="s">
        <v>595</v>
      </c>
      <c r="K41" s="1" t="s">
        <v>411</v>
      </c>
      <c r="L41" s="8" t="s">
        <v>51</v>
      </c>
      <c r="M41" s="1">
        <v>1</v>
      </c>
      <c r="N41" s="1" t="str">
        <f t="shared" si="4"/>
        <v>ENFP1</v>
      </c>
    </row>
    <row r="42" spans="3:14" ht="25.9" customHeight="1" thickBot="1">
      <c r="C42" s="130" t="str">
        <f t="shared" si="1"/>
        <v>ISFP2</v>
      </c>
      <c r="D42" s="130">
        <v>2</v>
      </c>
      <c r="E42" s="134" t="s">
        <v>39</v>
      </c>
      <c r="F42" s="133" t="s">
        <v>596</v>
      </c>
      <c r="H42" s="133" t="s">
        <v>487</v>
      </c>
      <c r="I42" s="133" t="s">
        <v>493</v>
      </c>
      <c r="J42" s="133" t="s">
        <v>488</v>
      </c>
      <c r="K42" s="1" t="s">
        <v>412</v>
      </c>
      <c r="L42" s="8" t="s">
        <v>51</v>
      </c>
      <c r="M42" s="1">
        <v>2</v>
      </c>
      <c r="N42" s="1" t="str">
        <f t="shared" si="4"/>
        <v>ENFP2</v>
      </c>
    </row>
    <row r="43" spans="3:14" ht="25.9" customHeight="1" thickBot="1">
      <c r="C43" s="130" t="str">
        <f t="shared" si="1"/>
        <v>ISFP3</v>
      </c>
      <c r="D43" s="130">
        <v>3</v>
      </c>
      <c r="E43" s="134" t="s">
        <v>39</v>
      </c>
      <c r="F43" s="133" t="s">
        <v>597</v>
      </c>
      <c r="H43" s="133" t="s">
        <v>583</v>
      </c>
      <c r="I43" s="133" t="s">
        <v>598</v>
      </c>
      <c r="J43" s="133" t="s">
        <v>581</v>
      </c>
      <c r="K43" s="1" t="s">
        <v>413</v>
      </c>
      <c r="L43" s="8" t="s">
        <v>51</v>
      </c>
      <c r="M43" s="1">
        <v>3</v>
      </c>
      <c r="N43" s="1" t="str">
        <f t="shared" si="4"/>
        <v>ENFP3</v>
      </c>
    </row>
    <row r="44" spans="3:14" ht="25.9" customHeight="1" thickBot="1">
      <c r="C44" s="130" t="str">
        <f t="shared" si="1"/>
        <v>ISFP4</v>
      </c>
      <c r="D44" s="130">
        <v>4</v>
      </c>
      <c r="E44" s="134" t="s">
        <v>39</v>
      </c>
      <c r="F44" s="133" t="s">
        <v>599</v>
      </c>
      <c r="H44" s="133" t="s">
        <v>543</v>
      </c>
      <c r="I44" s="133" t="s">
        <v>600</v>
      </c>
      <c r="J44" s="133" t="s">
        <v>601</v>
      </c>
      <c r="K44" s="1" t="s">
        <v>405</v>
      </c>
      <c r="L44" s="8" t="s">
        <v>51</v>
      </c>
      <c r="M44" s="1">
        <v>4</v>
      </c>
      <c r="N44" s="1" t="str">
        <f t="shared" si="4"/>
        <v>ENFP4</v>
      </c>
    </row>
    <row r="45" spans="3:14" ht="25.9" customHeight="1" thickBot="1">
      <c r="C45" s="130" t="str">
        <f t="shared" si="1"/>
        <v>ISFP5</v>
      </c>
      <c r="D45" s="130">
        <v>5</v>
      </c>
      <c r="E45" s="134" t="s">
        <v>39</v>
      </c>
      <c r="F45" s="133" t="s">
        <v>602</v>
      </c>
      <c r="H45" s="133" t="s">
        <v>497</v>
      </c>
      <c r="I45" s="133" t="s">
        <v>603</v>
      </c>
      <c r="J45" s="133" t="s">
        <v>584</v>
      </c>
      <c r="K45" s="1" t="s">
        <v>414</v>
      </c>
      <c r="L45" s="8" t="s">
        <v>51</v>
      </c>
      <c r="M45" s="1">
        <v>5</v>
      </c>
      <c r="N45" s="1" t="str">
        <f t="shared" si="4"/>
        <v>ENFP5</v>
      </c>
    </row>
    <row r="46" spans="3:14" ht="25.9" customHeight="1">
      <c r="C46" s="130" t="str">
        <f t="shared" si="1"/>
        <v>ISFP6</v>
      </c>
      <c r="D46" s="130">
        <v>6</v>
      </c>
      <c r="E46" s="134" t="s">
        <v>39</v>
      </c>
      <c r="F46" s="133" t="s">
        <v>604</v>
      </c>
      <c r="H46" s="133" t="s">
        <v>605</v>
      </c>
      <c r="I46" s="133" t="s">
        <v>606</v>
      </c>
      <c r="J46" s="133" t="s">
        <v>607</v>
      </c>
      <c r="K46" s="1" t="s">
        <v>415</v>
      </c>
      <c r="L46" s="8" t="s">
        <v>51</v>
      </c>
      <c r="M46" s="1">
        <v>6</v>
      </c>
      <c r="N46" s="1" t="str">
        <f t="shared" si="4"/>
        <v>ENFP6</v>
      </c>
    </row>
    <row r="47" spans="3:14" ht="21" thickBot="1">
      <c r="C47" s="130" t="str">
        <f t="shared" si="1"/>
        <v/>
      </c>
      <c r="D47" s="130"/>
      <c r="E47" s="134"/>
      <c r="F47" s="133"/>
      <c r="H47" s="133" t="s">
        <v>22</v>
      </c>
      <c r="I47" s="133"/>
      <c r="J47" s="133"/>
      <c r="K47" s="1" t="s">
        <v>170</v>
      </c>
    </row>
    <row r="48" spans="3:14" ht="21" thickBot="1">
      <c r="C48" s="130" t="str">
        <f t="shared" si="1"/>
        <v>ISTJ1</v>
      </c>
      <c r="D48" s="130">
        <v>1</v>
      </c>
      <c r="E48" s="134" t="s">
        <v>22</v>
      </c>
      <c r="F48" s="133" t="s">
        <v>608</v>
      </c>
      <c r="H48" s="133" t="s">
        <v>578</v>
      </c>
      <c r="I48" s="133" t="s">
        <v>609</v>
      </c>
      <c r="J48" s="133" t="s">
        <v>535</v>
      </c>
      <c r="K48" s="1" t="s">
        <v>416</v>
      </c>
      <c r="L48" s="8" t="s">
        <v>42</v>
      </c>
      <c r="M48" s="1">
        <v>1</v>
      </c>
      <c r="N48" s="1" t="str">
        <f t="shared" si="4"/>
        <v>INFP1</v>
      </c>
    </row>
    <row r="49" spans="3:14" ht="21" thickBot="1">
      <c r="C49" s="130" t="str">
        <f t="shared" si="1"/>
        <v>ISTJ2</v>
      </c>
      <c r="D49" s="130">
        <v>2</v>
      </c>
      <c r="E49" s="134" t="s">
        <v>22</v>
      </c>
      <c r="F49" s="133" t="s">
        <v>610</v>
      </c>
      <c r="H49" s="133" t="s">
        <v>611</v>
      </c>
      <c r="I49" s="133" t="s">
        <v>545</v>
      </c>
      <c r="J49" s="133" t="s">
        <v>560</v>
      </c>
      <c r="K49" s="1" t="s">
        <v>417</v>
      </c>
      <c r="L49" s="8" t="s">
        <v>42</v>
      </c>
      <c r="M49" s="1">
        <v>2</v>
      </c>
      <c r="N49" s="1" t="str">
        <f t="shared" si="4"/>
        <v>INFP2</v>
      </c>
    </row>
    <row r="50" spans="3:14" ht="21" thickBot="1">
      <c r="C50" s="130" t="str">
        <f t="shared" si="1"/>
        <v>ISTJ3</v>
      </c>
      <c r="D50" s="130">
        <v>3</v>
      </c>
      <c r="E50" s="134" t="s">
        <v>22</v>
      </c>
      <c r="F50" s="133" t="s">
        <v>612</v>
      </c>
      <c r="H50" s="133" t="s">
        <v>613</v>
      </c>
      <c r="I50" s="133" t="s">
        <v>614</v>
      </c>
      <c r="J50" s="133" t="s">
        <v>537</v>
      </c>
      <c r="K50" s="1" t="s">
        <v>405</v>
      </c>
      <c r="L50" s="8" t="s">
        <v>42</v>
      </c>
      <c r="M50" s="1">
        <v>3</v>
      </c>
      <c r="N50" s="1" t="str">
        <f t="shared" si="4"/>
        <v>INFP3</v>
      </c>
    </row>
    <row r="51" spans="3:14" ht="21" thickBot="1">
      <c r="C51" s="130" t="str">
        <f t="shared" si="1"/>
        <v>ISTJ4</v>
      </c>
      <c r="D51" s="130">
        <v>4</v>
      </c>
      <c r="E51" s="134" t="s">
        <v>22</v>
      </c>
      <c r="F51" s="133" t="s">
        <v>615</v>
      </c>
      <c r="H51" s="133" t="s">
        <v>584</v>
      </c>
      <c r="I51" s="133" t="s">
        <v>616</v>
      </c>
      <c r="J51" s="133" t="s">
        <v>617</v>
      </c>
      <c r="K51" s="1" t="s">
        <v>418</v>
      </c>
      <c r="L51" s="8" t="s">
        <v>42</v>
      </c>
      <c r="M51" s="1">
        <v>4</v>
      </c>
      <c r="N51" s="1" t="str">
        <f t="shared" si="4"/>
        <v>INFP4</v>
      </c>
    </row>
    <row r="52" spans="3:14" ht="21" thickBot="1">
      <c r="C52" s="130" t="str">
        <f t="shared" si="1"/>
        <v>ISTJ5</v>
      </c>
      <c r="D52" s="130">
        <v>5</v>
      </c>
      <c r="E52" s="134" t="s">
        <v>22</v>
      </c>
      <c r="F52" s="133" t="s">
        <v>618</v>
      </c>
      <c r="H52" s="133" t="s">
        <v>587</v>
      </c>
      <c r="I52" s="133" t="s">
        <v>543</v>
      </c>
      <c r="J52" s="133" t="s">
        <v>567</v>
      </c>
      <c r="K52" s="1" t="s">
        <v>419</v>
      </c>
      <c r="L52" s="8" t="s">
        <v>42</v>
      </c>
      <c r="M52" s="1">
        <v>5</v>
      </c>
      <c r="N52" s="1" t="str">
        <f t="shared" si="4"/>
        <v>INFP5</v>
      </c>
    </row>
    <row r="53" spans="3:14" ht="21" thickBot="1">
      <c r="C53" s="130" t="str">
        <f t="shared" si="1"/>
        <v>ISTJ6</v>
      </c>
      <c r="D53" s="130">
        <v>6</v>
      </c>
      <c r="E53" s="134" t="s">
        <v>22</v>
      </c>
      <c r="F53" s="133" t="s">
        <v>619</v>
      </c>
      <c r="H53" s="133" t="s">
        <v>580</v>
      </c>
      <c r="I53" s="133" t="s">
        <v>620</v>
      </c>
      <c r="J53" s="133" t="s">
        <v>554</v>
      </c>
      <c r="K53" s="1" t="s">
        <v>170</v>
      </c>
      <c r="L53" s="8" t="s">
        <v>42</v>
      </c>
      <c r="M53" s="1">
        <v>6</v>
      </c>
      <c r="N53" s="1" t="str">
        <f t="shared" si="4"/>
        <v>INFP6</v>
      </c>
    </row>
    <row r="54" spans="3:14" ht="21" thickBot="1">
      <c r="C54" s="130" t="str">
        <f t="shared" si="1"/>
        <v/>
      </c>
      <c r="D54" s="130"/>
      <c r="E54" s="134"/>
      <c r="F54" s="133"/>
      <c r="H54" s="133" t="s">
        <v>37</v>
      </c>
      <c r="I54" s="133"/>
      <c r="J54" s="133"/>
      <c r="K54" s="1" t="s">
        <v>420</v>
      </c>
      <c r="L54" s="8" t="s">
        <v>13</v>
      </c>
      <c r="M54" s="1">
        <v>1</v>
      </c>
      <c r="N54" s="1" t="str">
        <f t="shared" si="4"/>
        <v>ESTJ1</v>
      </c>
    </row>
    <row r="55" spans="3:14" ht="21" thickBot="1">
      <c r="C55" s="130" t="str">
        <f t="shared" si="1"/>
        <v>ISTP1</v>
      </c>
      <c r="D55" s="130">
        <v>1</v>
      </c>
      <c r="E55" s="134" t="s">
        <v>37</v>
      </c>
      <c r="F55" s="133" t="s">
        <v>621</v>
      </c>
      <c r="H55" s="133" t="s">
        <v>611</v>
      </c>
      <c r="I55" s="133" t="s">
        <v>622</v>
      </c>
      <c r="J55" s="133" t="s">
        <v>558</v>
      </c>
      <c r="K55" s="1" t="s">
        <v>623</v>
      </c>
      <c r="L55" s="8" t="s">
        <v>13</v>
      </c>
      <c r="M55" s="1">
        <v>2</v>
      </c>
      <c r="N55" s="1" t="str">
        <f t="shared" si="4"/>
        <v>ESTJ2</v>
      </c>
    </row>
    <row r="56" spans="3:14" ht="21" thickBot="1">
      <c r="C56" s="130" t="str">
        <f t="shared" si="1"/>
        <v>ISTP2</v>
      </c>
      <c r="D56" s="130">
        <v>2</v>
      </c>
      <c r="E56" s="134" t="s">
        <v>37</v>
      </c>
      <c r="F56" s="133" t="s">
        <v>624</v>
      </c>
      <c r="H56" s="133" t="s">
        <v>625</v>
      </c>
      <c r="I56" s="133" t="s">
        <v>626</v>
      </c>
      <c r="J56" s="133" t="s">
        <v>493</v>
      </c>
      <c r="K56" s="1" t="s">
        <v>421</v>
      </c>
      <c r="L56" s="8" t="s">
        <v>13</v>
      </c>
      <c r="M56" s="1">
        <v>3</v>
      </c>
      <c r="N56" s="1" t="str">
        <f t="shared" si="4"/>
        <v>ESTJ3</v>
      </c>
    </row>
    <row r="57" spans="3:14" ht="21" thickBot="1">
      <c r="C57" s="130" t="str">
        <f t="shared" si="1"/>
        <v>ISTP3</v>
      </c>
      <c r="D57" s="130">
        <v>3</v>
      </c>
      <c r="E57" s="134" t="s">
        <v>37</v>
      </c>
      <c r="F57" s="133" t="s">
        <v>627</v>
      </c>
      <c r="H57" s="133" t="s">
        <v>580</v>
      </c>
      <c r="I57" s="133" t="s">
        <v>567</v>
      </c>
      <c r="J57" s="133" t="s">
        <v>628</v>
      </c>
      <c r="K57" s="1" t="s">
        <v>422</v>
      </c>
      <c r="L57" s="8" t="s">
        <v>13</v>
      </c>
      <c r="M57" s="1">
        <v>4</v>
      </c>
      <c r="N57" s="1" t="str">
        <f t="shared" si="4"/>
        <v>ESTJ4</v>
      </c>
    </row>
    <row r="58" spans="3:14" ht="21" thickBot="1">
      <c r="C58" s="130" t="str">
        <f t="shared" si="1"/>
        <v>ISTP4</v>
      </c>
      <c r="D58" s="130">
        <v>4</v>
      </c>
      <c r="E58" s="134" t="s">
        <v>37</v>
      </c>
      <c r="F58" s="133" t="s">
        <v>629</v>
      </c>
      <c r="H58" s="133" t="s">
        <v>584</v>
      </c>
      <c r="I58" s="133" t="s">
        <v>630</v>
      </c>
      <c r="J58" s="133" t="s">
        <v>631</v>
      </c>
      <c r="K58" s="1" t="s">
        <v>170</v>
      </c>
      <c r="L58" s="8" t="s">
        <v>13</v>
      </c>
      <c r="M58" s="1">
        <v>5</v>
      </c>
      <c r="N58" s="1" t="str">
        <f t="shared" si="4"/>
        <v>ESTJ5</v>
      </c>
    </row>
    <row r="59" spans="3:14" ht="21" thickBot="1">
      <c r="C59" s="130" t="str">
        <f t="shared" si="1"/>
        <v>ISTP5</v>
      </c>
      <c r="D59" s="130">
        <v>5</v>
      </c>
      <c r="E59" s="134" t="s">
        <v>37</v>
      </c>
      <c r="F59" s="133" t="s">
        <v>632</v>
      </c>
      <c r="H59" s="133" t="s">
        <v>507</v>
      </c>
      <c r="I59" s="133" t="s">
        <v>633</v>
      </c>
      <c r="J59" s="133" t="s">
        <v>634</v>
      </c>
      <c r="K59" s="1" t="s">
        <v>170</v>
      </c>
      <c r="L59" s="8" t="s">
        <v>13</v>
      </c>
      <c r="M59" s="1">
        <v>6</v>
      </c>
      <c r="N59" s="1" t="str">
        <f t="shared" si="4"/>
        <v>ESTJ6</v>
      </c>
    </row>
    <row r="60" spans="3:14" ht="21" thickBot="1">
      <c r="C60" s="130" t="str">
        <f t="shared" si="1"/>
        <v>ISTP6</v>
      </c>
      <c r="D60" s="130">
        <v>6</v>
      </c>
      <c r="E60" s="134" t="s">
        <v>37</v>
      </c>
      <c r="F60" s="133" t="s">
        <v>635</v>
      </c>
      <c r="H60" s="133" t="s">
        <v>585</v>
      </c>
      <c r="I60" s="133" t="s">
        <v>535</v>
      </c>
      <c r="J60" s="133" t="s">
        <v>636</v>
      </c>
      <c r="K60" s="88" t="s">
        <v>423</v>
      </c>
      <c r="L60" s="8" t="s">
        <v>22</v>
      </c>
      <c r="M60" s="1">
        <v>1</v>
      </c>
      <c r="N60" s="1" t="str">
        <f t="shared" si="4"/>
        <v>ISTJ1</v>
      </c>
    </row>
    <row r="61" spans="3:14" ht="21" thickBot="1">
      <c r="C61" s="130" t="str">
        <f t="shared" si="1"/>
        <v/>
      </c>
      <c r="D61" s="130"/>
      <c r="E61" s="134"/>
      <c r="F61" s="133" t="s">
        <v>571</v>
      </c>
      <c r="H61" s="133"/>
      <c r="I61" s="133"/>
      <c r="J61" s="133"/>
      <c r="K61" s="1" t="s">
        <v>424</v>
      </c>
      <c r="L61" s="8" t="s">
        <v>22</v>
      </c>
      <c r="M61" s="1">
        <v>2</v>
      </c>
      <c r="N61" s="1" t="str">
        <f t="shared" si="4"/>
        <v>ISTJ2</v>
      </c>
    </row>
    <row r="62" spans="3:14" ht="21" thickBot="1">
      <c r="C62" s="130" t="str">
        <f t="shared" si="1"/>
        <v/>
      </c>
      <c r="D62" s="130"/>
      <c r="E62" s="134"/>
      <c r="F62" s="133"/>
      <c r="H62" s="133" t="s">
        <v>57</v>
      </c>
      <c r="I62" s="133"/>
      <c r="J62" s="133"/>
      <c r="K62" s="1" t="s">
        <v>637</v>
      </c>
      <c r="L62" s="8" t="s">
        <v>22</v>
      </c>
      <c r="M62" s="1">
        <v>3</v>
      </c>
      <c r="N62" s="1" t="str">
        <f t="shared" si="4"/>
        <v>ISTJ3</v>
      </c>
    </row>
    <row r="63" spans="3:14" ht="21" thickBot="1">
      <c r="C63" s="130" t="str">
        <f t="shared" si="1"/>
        <v>ENFJ1</v>
      </c>
      <c r="D63" s="130">
        <v>1</v>
      </c>
      <c r="E63" s="134" t="s">
        <v>57</v>
      </c>
      <c r="F63" s="133" t="s">
        <v>638</v>
      </c>
      <c r="H63" s="133" t="s">
        <v>540</v>
      </c>
      <c r="I63" s="133" t="s">
        <v>527</v>
      </c>
      <c r="J63" s="133" t="s">
        <v>639</v>
      </c>
      <c r="K63" s="1" t="s">
        <v>425</v>
      </c>
      <c r="L63" s="8" t="s">
        <v>22</v>
      </c>
      <c r="M63" s="1">
        <v>4</v>
      </c>
      <c r="N63" s="1" t="str">
        <f t="shared" si="4"/>
        <v>ISTJ4</v>
      </c>
    </row>
    <row r="64" spans="3:14" ht="21" thickBot="1">
      <c r="C64" s="130" t="str">
        <f t="shared" si="1"/>
        <v>ENFJ2</v>
      </c>
      <c r="D64" s="130">
        <v>2</v>
      </c>
      <c r="E64" s="134" t="s">
        <v>57</v>
      </c>
      <c r="F64" s="133" t="s">
        <v>640</v>
      </c>
      <c r="H64" s="133" t="s">
        <v>496</v>
      </c>
      <c r="I64" s="133" t="s">
        <v>641</v>
      </c>
      <c r="J64" s="133" t="s">
        <v>506</v>
      </c>
      <c r="K64" s="1" t="s">
        <v>426</v>
      </c>
      <c r="L64" s="8" t="s">
        <v>22</v>
      </c>
      <c r="M64" s="1">
        <v>5</v>
      </c>
      <c r="N64" s="1" t="str">
        <f t="shared" si="4"/>
        <v>ISTJ5</v>
      </c>
    </row>
    <row r="65" spans="3:14" ht="20.25">
      <c r="C65" s="130" t="str">
        <f t="shared" si="1"/>
        <v>ENFJ3</v>
      </c>
      <c r="D65" s="130">
        <v>3</v>
      </c>
      <c r="E65" s="134" t="s">
        <v>57</v>
      </c>
      <c r="F65" s="133" t="s">
        <v>642</v>
      </c>
      <c r="H65" s="133" t="s">
        <v>521</v>
      </c>
      <c r="I65" s="133" t="s">
        <v>643</v>
      </c>
      <c r="J65" s="133" t="s">
        <v>488</v>
      </c>
      <c r="K65" s="1" t="s">
        <v>170</v>
      </c>
      <c r="L65" s="8" t="s">
        <v>22</v>
      </c>
      <c r="M65" s="1">
        <v>6</v>
      </c>
      <c r="N65" s="1" t="str">
        <f t="shared" si="4"/>
        <v>ISTJ6</v>
      </c>
    </row>
    <row r="66" spans="3:14" ht="20.25">
      <c r="C66" s="130" t="str">
        <f t="shared" si="1"/>
        <v>ENFJ4</v>
      </c>
      <c r="D66" s="130">
        <v>4</v>
      </c>
      <c r="E66" s="134" t="s">
        <v>57</v>
      </c>
      <c r="F66" s="133" t="s">
        <v>644</v>
      </c>
      <c r="H66" s="133" t="s">
        <v>531</v>
      </c>
      <c r="I66" s="133" t="s">
        <v>645</v>
      </c>
      <c r="J66" s="133" t="s">
        <v>646</v>
      </c>
    </row>
    <row r="67" spans="3:14" ht="21" thickBot="1">
      <c r="C67" s="130" t="str">
        <f t="shared" si="1"/>
        <v>ENFJ5</v>
      </c>
      <c r="D67" s="130">
        <v>5</v>
      </c>
      <c r="E67" s="134" t="s">
        <v>57</v>
      </c>
      <c r="F67" s="133" t="s">
        <v>647</v>
      </c>
      <c r="H67" s="133" t="s">
        <v>497</v>
      </c>
      <c r="I67" s="133" t="s">
        <v>562</v>
      </c>
      <c r="J67" s="133" t="s">
        <v>648</v>
      </c>
      <c r="K67" s="1" t="s">
        <v>427</v>
      </c>
      <c r="L67" s="11" t="s">
        <v>25</v>
      </c>
      <c r="M67" s="1">
        <v>1</v>
      </c>
      <c r="N67" s="1" t="str">
        <f t="shared" ref="N67:N103" si="5">CONCATENATE(L67,M67)</f>
        <v>ESFJ1</v>
      </c>
    </row>
    <row r="68" spans="3:14" ht="21" thickBot="1">
      <c r="C68" s="130" t="str">
        <f t="shared" ref="C68:C118" si="6">CONCATENATE(E68,D68)</f>
        <v>ENFJ6</v>
      </c>
      <c r="D68" s="130">
        <v>6</v>
      </c>
      <c r="E68" s="134" t="s">
        <v>57</v>
      </c>
      <c r="F68" s="133" t="s">
        <v>649</v>
      </c>
      <c r="H68" s="133" t="s">
        <v>501</v>
      </c>
      <c r="I68" s="133" t="s">
        <v>591</v>
      </c>
      <c r="J68" s="133" t="s">
        <v>650</v>
      </c>
      <c r="K68" s="1" t="s">
        <v>428</v>
      </c>
      <c r="L68" s="11" t="s">
        <v>25</v>
      </c>
      <c r="M68" s="1">
        <v>2</v>
      </c>
      <c r="N68" s="1" t="str">
        <f t="shared" si="5"/>
        <v>ESFJ2</v>
      </c>
    </row>
    <row r="69" spans="3:14" ht="21" thickBot="1">
      <c r="C69" s="130" t="str">
        <f t="shared" si="6"/>
        <v/>
      </c>
      <c r="D69" s="130"/>
      <c r="E69" s="134"/>
      <c r="F69" s="133"/>
      <c r="H69" s="133" t="s">
        <v>51</v>
      </c>
      <c r="I69" s="133"/>
      <c r="J69" s="133"/>
      <c r="K69" s="1" t="s">
        <v>429</v>
      </c>
      <c r="L69" s="11" t="s">
        <v>25</v>
      </c>
      <c r="M69" s="1">
        <v>3</v>
      </c>
      <c r="N69" s="1" t="str">
        <f t="shared" si="5"/>
        <v>ESFJ3</v>
      </c>
    </row>
    <row r="70" spans="3:14" ht="21" thickBot="1">
      <c r="C70" s="130" t="str">
        <f t="shared" si="6"/>
        <v>ENFP1</v>
      </c>
      <c r="D70" s="130">
        <v>1</v>
      </c>
      <c r="E70" s="134" t="s">
        <v>51</v>
      </c>
      <c r="F70" s="133" t="s">
        <v>651</v>
      </c>
      <c r="H70" s="133" t="s">
        <v>487</v>
      </c>
      <c r="I70" s="133" t="s">
        <v>652</v>
      </c>
      <c r="J70" s="133" t="s">
        <v>486</v>
      </c>
      <c r="K70" s="1" t="s">
        <v>430</v>
      </c>
      <c r="L70" s="11" t="s">
        <v>25</v>
      </c>
      <c r="M70" s="1">
        <v>4</v>
      </c>
      <c r="N70" s="1" t="str">
        <f t="shared" si="5"/>
        <v>ESFJ4</v>
      </c>
    </row>
    <row r="71" spans="3:14" ht="21" thickBot="1">
      <c r="C71" s="130" t="str">
        <f t="shared" si="6"/>
        <v>ENFP2</v>
      </c>
      <c r="D71" s="130">
        <v>2</v>
      </c>
      <c r="E71" s="134" t="s">
        <v>51</v>
      </c>
      <c r="F71" s="133" t="s">
        <v>653</v>
      </c>
      <c r="H71" s="133" t="s">
        <v>654</v>
      </c>
      <c r="I71" s="133" t="s">
        <v>575</v>
      </c>
      <c r="J71" s="133" t="s">
        <v>530</v>
      </c>
      <c r="K71" s="1" t="s">
        <v>431</v>
      </c>
      <c r="L71" s="11" t="s">
        <v>25</v>
      </c>
      <c r="M71" s="1">
        <v>5</v>
      </c>
      <c r="N71" s="1" t="str">
        <f t="shared" si="5"/>
        <v>ESFJ5</v>
      </c>
    </row>
    <row r="72" spans="3:14" ht="21" thickBot="1">
      <c r="C72" s="130" t="str">
        <f t="shared" si="6"/>
        <v>ENFP3</v>
      </c>
      <c r="D72" s="130">
        <v>3</v>
      </c>
      <c r="E72" s="134" t="s">
        <v>51</v>
      </c>
      <c r="F72" s="133" t="s">
        <v>655</v>
      </c>
      <c r="H72" s="133" t="s">
        <v>492</v>
      </c>
      <c r="I72" s="133" t="s">
        <v>656</v>
      </c>
      <c r="J72" s="133" t="s">
        <v>493</v>
      </c>
      <c r="K72" s="1" t="s">
        <v>170</v>
      </c>
      <c r="L72" s="11" t="s">
        <v>25</v>
      </c>
      <c r="M72" s="1">
        <v>6</v>
      </c>
      <c r="N72" s="1" t="str">
        <f t="shared" si="5"/>
        <v>ESFJ6</v>
      </c>
    </row>
    <row r="73" spans="3:14" ht="21" thickBot="1">
      <c r="C73" s="130" t="str">
        <f t="shared" si="6"/>
        <v>ENFP4</v>
      </c>
      <c r="D73" s="130">
        <v>4</v>
      </c>
      <c r="E73" s="134" t="s">
        <v>51</v>
      </c>
      <c r="F73" s="133" t="s">
        <v>657</v>
      </c>
      <c r="H73" s="133" t="s">
        <v>508</v>
      </c>
      <c r="I73" s="133" t="s">
        <v>501</v>
      </c>
      <c r="J73" s="133" t="s">
        <v>606</v>
      </c>
      <c r="K73" s="1" t="s">
        <v>432</v>
      </c>
      <c r="L73" s="8" t="s">
        <v>19</v>
      </c>
      <c r="M73" s="1">
        <v>1</v>
      </c>
      <c r="N73" s="1" t="str">
        <f t="shared" si="5"/>
        <v>ISFJ1</v>
      </c>
    </row>
    <row r="74" spans="3:14" ht="21" thickBot="1">
      <c r="C74" s="130" t="str">
        <f t="shared" si="6"/>
        <v>ENFP5</v>
      </c>
      <c r="D74" s="130">
        <v>5</v>
      </c>
      <c r="E74" s="134" t="s">
        <v>51</v>
      </c>
      <c r="F74" s="133" t="s">
        <v>658</v>
      </c>
      <c r="H74" s="133" t="s">
        <v>503</v>
      </c>
      <c r="I74" s="133" t="s">
        <v>488</v>
      </c>
      <c r="J74" s="133" t="s">
        <v>641</v>
      </c>
      <c r="K74" s="1" t="s">
        <v>433</v>
      </c>
      <c r="L74" s="8" t="s">
        <v>19</v>
      </c>
      <c r="M74" s="1">
        <v>2</v>
      </c>
      <c r="N74" s="1" t="str">
        <f t="shared" si="5"/>
        <v>ISFJ2</v>
      </c>
    </row>
    <row r="75" spans="3:14" ht="21" thickBot="1">
      <c r="C75" s="130" t="str">
        <f t="shared" si="6"/>
        <v>ENFP6</v>
      </c>
      <c r="D75" s="130">
        <v>6</v>
      </c>
      <c r="E75" s="134" t="s">
        <v>51</v>
      </c>
      <c r="F75" s="133" t="s">
        <v>659</v>
      </c>
      <c r="H75" s="133" t="s">
        <v>660</v>
      </c>
      <c r="I75" s="133" t="s">
        <v>531</v>
      </c>
      <c r="J75" s="133" t="s">
        <v>483</v>
      </c>
      <c r="K75" s="1" t="s">
        <v>434</v>
      </c>
      <c r="L75" s="8" t="s">
        <v>19</v>
      </c>
      <c r="M75" s="1">
        <v>3</v>
      </c>
      <c r="N75" s="1" t="str">
        <f t="shared" si="5"/>
        <v>ISFJ3</v>
      </c>
    </row>
    <row r="76" spans="3:14" ht="21" thickBot="1">
      <c r="C76" s="130" t="str">
        <f t="shared" si="6"/>
        <v/>
      </c>
      <c r="D76" s="130"/>
      <c r="E76" s="134"/>
      <c r="F76" s="133"/>
      <c r="H76" s="133" t="s">
        <v>28</v>
      </c>
      <c r="I76" s="133"/>
      <c r="J76" s="133"/>
      <c r="K76" s="1" t="s">
        <v>435</v>
      </c>
      <c r="L76" s="8" t="s">
        <v>19</v>
      </c>
      <c r="M76" s="1">
        <v>4</v>
      </c>
      <c r="N76" s="1" t="str">
        <f t="shared" si="5"/>
        <v>ISFJ4</v>
      </c>
    </row>
    <row r="77" spans="3:14" ht="21" thickBot="1">
      <c r="C77" s="130" t="str">
        <f t="shared" si="6"/>
        <v>ENTJ1</v>
      </c>
      <c r="D77" s="130">
        <v>1</v>
      </c>
      <c r="E77" s="134" t="s">
        <v>28</v>
      </c>
      <c r="F77" s="133" t="s">
        <v>661</v>
      </c>
      <c r="H77" s="133" t="s">
        <v>662</v>
      </c>
      <c r="I77" s="133" t="s">
        <v>663</v>
      </c>
      <c r="J77" s="133" t="s">
        <v>617</v>
      </c>
      <c r="K77" s="1" t="s">
        <v>170</v>
      </c>
      <c r="L77" s="8" t="s">
        <v>19</v>
      </c>
      <c r="M77" s="1">
        <v>5</v>
      </c>
      <c r="N77" s="1" t="str">
        <f t="shared" si="5"/>
        <v>ISFJ5</v>
      </c>
    </row>
    <row r="78" spans="3:14" ht="21" thickBot="1">
      <c r="C78" s="130" t="str">
        <f t="shared" si="6"/>
        <v>ENTJ2</v>
      </c>
      <c r="D78" s="130">
        <v>2</v>
      </c>
      <c r="E78" s="134" t="s">
        <v>28</v>
      </c>
      <c r="F78" s="133" t="s">
        <v>664</v>
      </c>
      <c r="H78" s="133" t="s">
        <v>536</v>
      </c>
      <c r="I78" s="133" t="s">
        <v>527</v>
      </c>
      <c r="J78" s="133" t="s">
        <v>614</v>
      </c>
      <c r="K78" s="1" t="s">
        <v>170</v>
      </c>
      <c r="L78" s="8" t="s">
        <v>19</v>
      </c>
      <c r="M78" s="1">
        <v>6</v>
      </c>
      <c r="N78" s="1" t="str">
        <f t="shared" si="5"/>
        <v>ISFJ6</v>
      </c>
    </row>
    <row r="79" spans="3:14" ht="21" thickBot="1">
      <c r="C79" s="130" t="str">
        <f t="shared" si="6"/>
        <v>ENTJ3</v>
      </c>
      <c r="D79" s="130">
        <v>3</v>
      </c>
      <c r="E79" s="134" t="s">
        <v>28</v>
      </c>
      <c r="F79" s="133" t="s">
        <v>665</v>
      </c>
      <c r="H79" s="133" t="s">
        <v>521</v>
      </c>
      <c r="I79" s="133" t="s">
        <v>562</v>
      </c>
      <c r="J79" s="133" t="s">
        <v>532</v>
      </c>
      <c r="K79" s="1" t="s">
        <v>436</v>
      </c>
      <c r="L79" s="8" t="s">
        <v>45</v>
      </c>
      <c r="M79" s="1">
        <v>1</v>
      </c>
      <c r="N79" s="1" t="str">
        <f t="shared" si="5"/>
        <v>ESTP1</v>
      </c>
    </row>
    <row r="80" spans="3:14" ht="21" thickBot="1">
      <c r="C80" s="130" t="str">
        <f t="shared" si="6"/>
        <v>ENTJ4</v>
      </c>
      <c r="D80" s="130">
        <v>4</v>
      </c>
      <c r="E80" s="134" t="s">
        <v>28</v>
      </c>
      <c r="F80" s="133" t="s">
        <v>666</v>
      </c>
      <c r="H80" s="133" t="s">
        <v>531</v>
      </c>
      <c r="I80" s="133" t="s">
        <v>498</v>
      </c>
      <c r="J80" s="133" t="s">
        <v>560</v>
      </c>
      <c r="K80" s="1" t="s">
        <v>437</v>
      </c>
      <c r="L80" s="8" t="s">
        <v>45</v>
      </c>
      <c r="M80" s="1">
        <v>2</v>
      </c>
      <c r="N80" s="1" t="str">
        <f t="shared" si="5"/>
        <v>ESTP2</v>
      </c>
    </row>
    <row r="81" spans="3:14" ht="21" thickBot="1">
      <c r="C81" s="130" t="str">
        <f t="shared" si="6"/>
        <v>ENTJ5</v>
      </c>
      <c r="D81" s="130">
        <v>5</v>
      </c>
      <c r="E81" s="134" t="s">
        <v>28</v>
      </c>
      <c r="F81" s="133" t="s">
        <v>667</v>
      </c>
      <c r="H81" s="133" t="s">
        <v>553</v>
      </c>
      <c r="I81" s="133" t="s">
        <v>547</v>
      </c>
      <c r="J81" s="133" t="s">
        <v>611</v>
      </c>
      <c r="K81" s="1" t="s">
        <v>438</v>
      </c>
      <c r="L81" s="8" t="s">
        <v>45</v>
      </c>
      <c r="M81" s="1">
        <v>3</v>
      </c>
      <c r="N81" s="1" t="str">
        <f t="shared" si="5"/>
        <v>ESTP3</v>
      </c>
    </row>
    <row r="82" spans="3:14" ht="21" thickBot="1">
      <c r="C82" s="130" t="str">
        <f t="shared" si="6"/>
        <v>ENTJ6</v>
      </c>
      <c r="D82" s="130">
        <v>6</v>
      </c>
      <c r="E82" s="134" t="s">
        <v>28</v>
      </c>
      <c r="F82" s="133" t="s">
        <v>668</v>
      </c>
      <c r="H82" s="133" t="s">
        <v>535</v>
      </c>
      <c r="I82" s="133" t="s">
        <v>549</v>
      </c>
      <c r="J82" s="133" t="s">
        <v>669</v>
      </c>
      <c r="K82" s="1" t="s">
        <v>439</v>
      </c>
      <c r="L82" s="8" t="s">
        <v>45</v>
      </c>
      <c r="M82" s="1">
        <v>4</v>
      </c>
      <c r="N82" s="1" t="str">
        <f t="shared" si="5"/>
        <v>ESTP4</v>
      </c>
    </row>
    <row r="83" spans="3:14" ht="21" thickBot="1">
      <c r="C83" s="130" t="str">
        <f t="shared" si="6"/>
        <v/>
      </c>
      <c r="D83" s="130"/>
      <c r="E83" s="134"/>
      <c r="F83" s="133"/>
      <c r="H83" s="133" t="s">
        <v>54</v>
      </c>
      <c r="I83" s="133"/>
      <c r="J83" s="133"/>
      <c r="K83" s="1" t="s">
        <v>440</v>
      </c>
      <c r="L83" s="8" t="s">
        <v>45</v>
      </c>
      <c r="M83" s="1">
        <v>5</v>
      </c>
      <c r="N83" s="1" t="str">
        <f t="shared" si="5"/>
        <v>ESTP5</v>
      </c>
    </row>
    <row r="84" spans="3:14" ht="21" thickBot="1">
      <c r="C84" s="130" t="str">
        <f t="shared" si="6"/>
        <v>ENTP1</v>
      </c>
      <c r="D84" s="130">
        <v>1</v>
      </c>
      <c r="E84" s="134" t="s">
        <v>54</v>
      </c>
      <c r="F84" s="133" t="s">
        <v>670</v>
      </c>
      <c r="H84" s="133" t="s">
        <v>527</v>
      </c>
      <c r="I84" s="133" t="s">
        <v>569</v>
      </c>
      <c r="J84" s="133" t="s">
        <v>535</v>
      </c>
      <c r="K84" s="1" t="s">
        <v>170</v>
      </c>
      <c r="L84" s="8" t="s">
        <v>45</v>
      </c>
      <c r="M84" s="1">
        <v>6</v>
      </c>
      <c r="N84" s="1" t="str">
        <f t="shared" si="5"/>
        <v>ESTP6</v>
      </c>
    </row>
    <row r="85" spans="3:14" ht="21" thickBot="1">
      <c r="C85" s="130" t="str">
        <f t="shared" si="6"/>
        <v>ENTP2</v>
      </c>
      <c r="D85" s="130">
        <v>2</v>
      </c>
      <c r="E85" s="134" t="s">
        <v>54</v>
      </c>
      <c r="F85" s="133" t="s">
        <v>671</v>
      </c>
      <c r="H85" s="133" t="s">
        <v>493</v>
      </c>
      <c r="I85" s="133" t="s">
        <v>567</v>
      </c>
      <c r="J85" s="133" t="s">
        <v>531</v>
      </c>
      <c r="K85" s="1" t="s">
        <v>441</v>
      </c>
      <c r="L85" s="8" t="s">
        <v>37</v>
      </c>
      <c r="M85" s="1">
        <v>1</v>
      </c>
      <c r="N85" s="1" t="str">
        <f t="shared" si="5"/>
        <v>ISTP1</v>
      </c>
    </row>
    <row r="86" spans="3:14" ht="21" thickBot="1">
      <c r="C86" s="130" t="str">
        <f t="shared" si="6"/>
        <v>ENTP3</v>
      </c>
      <c r="D86" s="130">
        <v>3</v>
      </c>
      <c r="E86" s="134" t="s">
        <v>54</v>
      </c>
      <c r="F86" s="133" t="s">
        <v>672</v>
      </c>
      <c r="H86" s="133" t="s">
        <v>550</v>
      </c>
      <c r="I86" s="133" t="s">
        <v>552</v>
      </c>
      <c r="J86" s="133" t="s">
        <v>673</v>
      </c>
      <c r="K86" s="1" t="s">
        <v>380</v>
      </c>
      <c r="L86" s="8" t="s">
        <v>37</v>
      </c>
      <c r="M86" s="1">
        <v>2</v>
      </c>
      <c r="N86" s="1" t="str">
        <f t="shared" si="5"/>
        <v>ISTP2</v>
      </c>
    </row>
    <row r="87" spans="3:14" ht="21" thickBot="1">
      <c r="C87" s="130" t="str">
        <f t="shared" si="6"/>
        <v>ENTP4</v>
      </c>
      <c r="D87" s="130">
        <v>4</v>
      </c>
      <c r="E87" s="134" t="s">
        <v>54</v>
      </c>
      <c r="F87" s="133" t="s">
        <v>674</v>
      </c>
      <c r="H87" s="133" t="s">
        <v>564</v>
      </c>
      <c r="I87" s="133" t="s">
        <v>622</v>
      </c>
      <c r="J87" s="133" t="s">
        <v>654</v>
      </c>
      <c r="K87" s="1" t="s">
        <v>442</v>
      </c>
      <c r="L87" s="8" t="s">
        <v>37</v>
      </c>
      <c r="M87" s="1">
        <v>3</v>
      </c>
      <c r="N87" s="1" t="str">
        <f t="shared" si="5"/>
        <v>ISTP3</v>
      </c>
    </row>
    <row r="88" spans="3:14" ht="21" thickBot="1">
      <c r="C88" s="130" t="str">
        <f t="shared" si="6"/>
        <v>ENTP5</v>
      </c>
      <c r="D88" s="130">
        <v>5</v>
      </c>
      <c r="E88" s="134" t="s">
        <v>54</v>
      </c>
      <c r="F88" s="133" t="s">
        <v>675</v>
      </c>
      <c r="H88" s="133" t="s">
        <v>631</v>
      </c>
      <c r="I88" s="133" t="s">
        <v>565</v>
      </c>
      <c r="J88" s="133" t="s">
        <v>536</v>
      </c>
      <c r="K88" s="1" t="s">
        <v>443</v>
      </c>
      <c r="L88" s="8" t="s">
        <v>37</v>
      </c>
      <c r="M88" s="1">
        <v>4</v>
      </c>
      <c r="N88" s="1" t="str">
        <f t="shared" si="5"/>
        <v>ISTP4</v>
      </c>
    </row>
    <row r="89" spans="3:14" ht="21" thickBot="1">
      <c r="C89" s="130" t="str">
        <f t="shared" si="6"/>
        <v>ENTP6</v>
      </c>
      <c r="D89" s="130">
        <v>6</v>
      </c>
      <c r="E89" s="134" t="s">
        <v>54</v>
      </c>
      <c r="F89" s="133" t="s">
        <v>676</v>
      </c>
      <c r="H89" s="133" t="s">
        <v>547</v>
      </c>
      <c r="I89" s="133" t="s">
        <v>545</v>
      </c>
      <c r="J89" s="133" t="s">
        <v>677</v>
      </c>
      <c r="K89" s="1" t="s">
        <v>444</v>
      </c>
      <c r="L89" s="8" t="s">
        <v>37</v>
      </c>
      <c r="M89" s="1">
        <v>5</v>
      </c>
      <c r="N89" s="1" t="str">
        <f t="shared" si="5"/>
        <v>ISTP5</v>
      </c>
    </row>
    <row r="90" spans="3:14" ht="21" thickBot="1">
      <c r="C90" s="130" t="str">
        <f t="shared" si="6"/>
        <v/>
      </c>
      <c r="D90" s="130"/>
      <c r="E90" s="134"/>
      <c r="F90" s="133" t="s">
        <v>678</v>
      </c>
      <c r="H90" s="133" t="s">
        <v>679</v>
      </c>
      <c r="I90" s="133" t="s">
        <v>679</v>
      </c>
      <c r="J90" s="133" t="s">
        <v>679</v>
      </c>
      <c r="K90" s="1" t="s">
        <v>170</v>
      </c>
      <c r="L90" s="8" t="s">
        <v>37</v>
      </c>
      <c r="M90" s="1">
        <v>6</v>
      </c>
      <c r="N90" s="1" t="str">
        <f t="shared" si="5"/>
        <v>ISTP6</v>
      </c>
    </row>
    <row r="91" spans="3:14" ht="21" thickBot="1">
      <c r="C91" s="130" t="str">
        <f t="shared" si="6"/>
        <v/>
      </c>
      <c r="D91" s="130"/>
      <c r="E91" s="134"/>
      <c r="F91" s="133"/>
      <c r="H91" s="133" t="s">
        <v>25</v>
      </c>
      <c r="I91" s="133"/>
      <c r="J91" s="133"/>
      <c r="K91" s="88" t="s">
        <v>445</v>
      </c>
      <c r="L91" s="8" t="s">
        <v>48</v>
      </c>
      <c r="M91" s="1">
        <v>1</v>
      </c>
      <c r="N91" s="1" t="str">
        <f t="shared" si="5"/>
        <v>ESFP1</v>
      </c>
    </row>
    <row r="92" spans="3:14" ht="21" thickBot="1">
      <c r="C92" s="130" t="str">
        <f t="shared" si="6"/>
        <v>ESFJ1</v>
      </c>
      <c r="D92" s="130">
        <v>1</v>
      </c>
      <c r="E92" s="134" t="s">
        <v>25</v>
      </c>
      <c r="F92" s="133" t="s">
        <v>680</v>
      </c>
      <c r="H92" s="133" t="s">
        <v>681</v>
      </c>
      <c r="I92" s="133" t="s">
        <v>682</v>
      </c>
      <c r="J92" s="133" t="s">
        <v>496</v>
      </c>
      <c r="K92" s="1" t="s">
        <v>683</v>
      </c>
      <c r="L92" s="8" t="s">
        <v>48</v>
      </c>
      <c r="M92" s="1">
        <v>2</v>
      </c>
      <c r="N92" s="1" t="str">
        <f t="shared" si="5"/>
        <v>ESFP2</v>
      </c>
    </row>
    <row r="93" spans="3:14" ht="21" thickBot="1">
      <c r="C93" s="130" t="str">
        <f t="shared" si="6"/>
        <v>ESFJ2</v>
      </c>
      <c r="D93" s="130">
        <v>2</v>
      </c>
      <c r="E93" s="134" t="s">
        <v>25</v>
      </c>
      <c r="F93" s="133" t="s">
        <v>684</v>
      </c>
      <c r="H93" s="133" t="s">
        <v>639</v>
      </c>
      <c r="I93" s="133" t="s">
        <v>581</v>
      </c>
      <c r="J93" s="133" t="s">
        <v>575</v>
      </c>
      <c r="K93" s="1" t="s">
        <v>446</v>
      </c>
      <c r="L93" s="8" t="s">
        <v>48</v>
      </c>
      <c r="M93" s="1">
        <v>3</v>
      </c>
      <c r="N93" s="1" t="str">
        <f t="shared" si="5"/>
        <v>ESFP3</v>
      </c>
    </row>
    <row r="94" spans="3:14" ht="21" thickBot="1">
      <c r="C94" s="130" t="str">
        <f t="shared" si="6"/>
        <v>ESFJ3</v>
      </c>
      <c r="D94" s="130">
        <v>3</v>
      </c>
      <c r="E94" s="134" t="s">
        <v>25</v>
      </c>
      <c r="F94" s="133" t="s">
        <v>685</v>
      </c>
      <c r="H94" s="133" t="s">
        <v>650</v>
      </c>
      <c r="I94" s="133" t="s">
        <v>497</v>
      </c>
      <c r="J94" s="133" t="s">
        <v>646</v>
      </c>
      <c r="K94" s="1" t="s">
        <v>447</v>
      </c>
      <c r="L94" s="8" t="s">
        <v>48</v>
      </c>
      <c r="M94" s="1">
        <v>4</v>
      </c>
      <c r="N94" s="1" t="str">
        <f t="shared" si="5"/>
        <v>ESFP4</v>
      </c>
    </row>
    <row r="95" spans="3:14" ht="21" thickBot="1">
      <c r="C95" s="130" t="str">
        <f t="shared" si="6"/>
        <v>ESFJ4</v>
      </c>
      <c r="D95" s="130">
        <v>4</v>
      </c>
      <c r="E95" s="134" t="s">
        <v>25</v>
      </c>
      <c r="F95" s="133" t="s">
        <v>686</v>
      </c>
      <c r="H95" s="133" t="s">
        <v>687</v>
      </c>
      <c r="I95" s="133" t="s">
        <v>584</v>
      </c>
      <c r="J95" s="133" t="s">
        <v>483</v>
      </c>
      <c r="K95" s="1" t="s">
        <v>448</v>
      </c>
      <c r="L95" s="8" t="s">
        <v>48</v>
      </c>
      <c r="M95" s="1">
        <v>5</v>
      </c>
      <c r="N95" s="1" t="str">
        <f t="shared" si="5"/>
        <v>ESFP5</v>
      </c>
    </row>
    <row r="96" spans="3:14" ht="20.25">
      <c r="C96" s="130" t="str">
        <f t="shared" si="6"/>
        <v>ESFJ5</v>
      </c>
      <c r="D96" s="130">
        <v>5</v>
      </c>
      <c r="E96" s="134" t="s">
        <v>25</v>
      </c>
      <c r="F96" s="133" t="s">
        <v>688</v>
      </c>
      <c r="H96" s="133" t="s">
        <v>530</v>
      </c>
      <c r="I96" s="133" t="s">
        <v>689</v>
      </c>
      <c r="J96" s="133" t="s">
        <v>592</v>
      </c>
      <c r="K96" s="1" t="s">
        <v>449</v>
      </c>
      <c r="L96" s="8" t="s">
        <v>48</v>
      </c>
      <c r="M96" s="1">
        <v>6</v>
      </c>
      <c r="N96" s="1" t="str">
        <f t="shared" si="5"/>
        <v>ESFP6</v>
      </c>
    </row>
    <row r="97" spans="3:14" ht="21" thickBot="1">
      <c r="C97" s="130" t="str">
        <f t="shared" si="6"/>
        <v>ESFJ6</v>
      </c>
      <c r="D97" s="130">
        <v>6</v>
      </c>
      <c r="E97" s="134" t="s">
        <v>25</v>
      </c>
      <c r="F97" s="133" t="s">
        <v>690</v>
      </c>
      <c r="H97" s="133" t="s">
        <v>662</v>
      </c>
      <c r="I97" s="133" t="s">
        <v>545</v>
      </c>
      <c r="J97" s="133" t="s">
        <v>588</v>
      </c>
      <c r="K97" s="1" t="s">
        <v>170</v>
      </c>
    </row>
    <row r="98" spans="3:14" ht="21" thickBot="1">
      <c r="C98" s="130" t="str">
        <f t="shared" si="6"/>
        <v/>
      </c>
      <c r="D98" s="130"/>
      <c r="E98" s="134"/>
      <c r="F98" s="133"/>
      <c r="H98" s="133" t="s">
        <v>48</v>
      </c>
      <c r="I98" s="133"/>
      <c r="J98" s="133"/>
      <c r="K98" s="1" t="s">
        <v>691</v>
      </c>
      <c r="L98" s="8" t="s">
        <v>39</v>
      </c>
      <c r="M98" s="1">
        <v>1</v>
      </c>
      <c r="N98" s="1" t="str">
        <f t="shared" si="5"/>
        <v>ISFP1</v>
      </c>
    </row>
    <row r="99" spans="3:14" ht="21" thickBot="1">
      <c r="C99" s="130" t="str">
        <f t="shared" si="6"/>
        <v>ESFP1</v>
      </c>
      <c r="D99" s="130">
        <v>1</v>
      </c>
      <c r="E99" s="134" t="s">
        <v>48</v>
      </c>
      <c r="F99" s="133" t="s">
        <v>692</v>
      </c>
      <c r="H99" s="133" t="s">
        <v>501</v>
      </c>
      <c r="I99" s="133" t="s">
        <v>598</v>
      </c>
      <c r="J99" s="133" t="s">
        <v>581</v>
      </c>
      <c r="K99" s="1" t="s">
        <v>450</v>
      </c>
      <c r="L99" s="8" t="s">
        <v>39</v>
      </c>
      <c r="M99" s="1">
        <v>2</v>
      </c>
      <c r="N99" s="1" t="str">
        <f t="shared" si="5"/>
        <v>ISFP2</v>
      </c>
    </row>
    <row r="100" spans="3:14" ht="21" thickBot="1">
      <c r="C100" s="130" t="str">
        <f t="shared" si="6"/>
        <v>ESFP2</v>
      </c>
      <c r="D100" s="130">
        <v>2</v>
      </c>
      <c r="E100" s="134" t="s">
        <v>48</v>
      </c>
      <c r="F100" s="133" t="s">
        <v>693</v>
      </c>
      <c r="H100" s="133" t="s">
        <v>687</v>
      </c>
      <c r="I100" s="133" t="s">
        <v>605</v>
      </c>
      <c r="J100" s="133" t="s">
        <v>503</v>
      </c>
      <c r="K100" s="1" t="s">
        <v>451</v>
      </c>
      <c r="L100" s="8" t="s">
        <v>39</v>
      </c>
      <c r="M100" s="1">
        <v>3</v>
      </c>
      <c r="N100" s="1" t="str">
        <f t="shared" si="5"/>
        <v>ISFP3</v>
      </c>
    </row>
    <row r="101" spans="3:14" ht="21" thickBot="1">
      <c r="C101" s="130" t="str">
        <f t="shared" si="6"/>
        <v>ESFP3</v>
      </c>
      <c r="D101" s="130">
        <v>3</v>
      </c>
      <c r="E101" s="134" t="s">
        <v>48</v>
      </c>
      <c r="F101" s="133" t="s">
        <v>694</v>
      </c>
      <c r="H101" s="133" t="s">
        <v>662</v>
      </c>
      <c r="I101" s="133" t="s">
        <v>695</v>
      </c>
      <c r="J101" s="133" t="s">
        <v>577</v>
      </c>
      <c r="K101" s="1" t="s">
        <v>452</v>
      </c>
      <c r="L101" s="8" t="s">
        <v>39</v>
      </c>
      <c r="M101" s="1">
        <v>4</v>
      </c>
      <c r="N101" s="1" t="str">
        <f t="shared" si="5"/>
        <v>ISFP4</v>
      </c>
    </row>
    <row r="102" spans="3:14" ht="21" thickBot="1">
      <c r="C102" s="130" t="str">
        <f t="shared" si="6"/>
        <v>ESFP4</v>
      </c>
      <c r="D102" s="130">
        <v>4</v>
      </c>
      <c r="E102" s="134" t="s">
        <v>48</v>
      </c>
      <c r="F102" s="133" t="s">
        <v>696</v>
      </c>
      <c r="H102" s="133" t="s">
        <v>575</v>
      </c>
      <c r="I102" s="133" t="s">
        <v>631</v>
      </c>
      <c r="J102" s="133" t="s">
        <v>497</v>
      </c>
      <c r="K102" s="1" t="s">
        <v>170</v>
      </c>
      <c r="L102" s="8" t="s">
        <v>39</v>
      </c>
      <c r="M102" s="1">
        <v>5</v>
      </c>
      <c r="N102" s="1" t="str">
        <f t="shared" si="5"/>
        <v>ISFP5</v>
      </c>
    </row>
    <row r="103" spans="3:14" ht="20.25">
      <c r="C103" s="130" t="str">
        <f t="shared" si="6"/>
        <v>ESFP5</v>
      </c>
      <c r="D103" s="130">
        <v>5</v>
      </c>
      <c r="E103" s="134" t="s">
        <v>48</v>
      </c>
      <c r="F103" s="133" t="s">
        <v>697</v>
      </c>
      <c r="H103" s="133" t="s">
        <v>488</v>
      </c>
      <c r="I103" s="133" t="s">
        <v>698</v>
      </c>
      <c r="J103" s="133" t="s">
        <v>699</v>
      </c>
      <c r="K103" s="1" t="s">
        <v>170</v>
      </c>
      <c r="L103" s="8" t="s">
        <v>39</v>
      </c>
      <c r="M103" s="1">
        <v>6</v>
      </c>
      <c r="N103" s="1" t="str">
        <f t="shared" si="5"/>
        <v>ISFP6</v>
      </c>
    </row>
    <row r="104" spans="3:14" ht="20.25">
      <c r="C104" s="130" t="str">
        <f t="shared" si="6"/>
        <v>ESFP6</v>
      </c>
      <c r="D104" s="130">
        <v>6</v>
      </c>
      <c r="E104" s="134" t="s">
        <v>48</v>
      </c>
      <c r="F104" s="133" t="s">
        <v>700</v>
      </c>
      <c r="H104" s="133" t="s">
        <v>603</v>
      </c>
      <c r="I104" s="133" t="s">
        <v>701</v>
      </c>
      <c r="J104" s="133" t="s">
        <v>588</v>
      </c>
    </row>
    <row r="105" spans="3:14" ht="20.25">
      <c r="C105" s="130" t="str">
        <f t="shared" si="6"/>
        <v/>
      </c>
      <c r="D105" s="130"/>
      <c r="E105" s="134"/>
      <c r="F105" s="133"/>
      <c r="H105" s="133" t="s">
        <v>13</v>
      </c>
      <c r="I105" s="133"/>
      <c r="J105" s="133"/>
    </row>
    <row r="106" spans="3:14" ht="20.25">
      <c r="C106" s="130" t="str">
        <f t="shared" si="6"/>
        <v>ESTJ1</v>
      </c>
      <c r="D106" s="130">
        <v>1</v>
      </c>
      <c r="E106" s="134" t="s">
        <v>13</v>
      </c>
      <c r="F106" s="133" t="s">
        <v>702</v>
      </c>
      <c r="H106" s="133" t="s">
        <v>703</v>
      </c>
      <c r="I106" s="133" t="s">
        <v>560</v>
      </c>
      <c r="J106" s="133" t="s">
        <v>617</v>
      </c>
    </row>
    <row r="107" spans="3:14" ht="20.25">
      <c r="C107" s="130" t="str">
        <f t="shared" si="6"/>
        <v>ESTJ2</v>
      </c>
      <c r="D107" s="130">
        <v>2</v>
      </c>
      <c r="E107" s="134" t="s">
        <v>13</v>
      </c>
      <c r="F107" s="133" t="s">
        <v>704</v>
      </c>
      <c r="H107" s="133" t="s">
        <v>613</v>
      </c>
      <c r="I107" s="133" t="s">
        <v>614</v>
      </c>
      <c r="J107" s="133" t="s">
        <v>626</v>
      </c>
    </row>
    <row r="108" spans="3:14" ht="20.25">
      <c r="C108" s="130" t="str">
        <f t="shared" si="6"/>
        <v>ESTJ3</v>
      </c>
      <c r="D108" s="130">
        <v>3</v>
      </c>
      <c r="E108" s="134" t="s">
        <v>13</v>
      </c>
      <c r="F108" s="133" t="s">
        <v>705</v>
      </c>
      <c r="H108" s="133" t="s">
        <v>706</v>
      </c>
      <c r="I108" s="133" t="s">
        <v>545</v>
      </c>
      <c r="J108" s="133" t="s">
        <v>550</v>
      </c>
    </row>
    <row r="109" spans="3:14" ht="20.25">
      <c r="C109" s="130" t="str">
        <f t="shared" si="6"/>
        <v>ESTJ4</v>
      </c>
      <c r="D109" s="130">
        <v>4</v>
      </c>
      <c r="E109" s="134" t="s">
        <v>13</v>
      </c>
      <c r="F109" s="133" t="s">
        <v>707</v>
      </c>
      <c r="H109" s="133" t="s">
        <v>609</v>
      </c>
      <c r="I109" s="133" t="s">
        <v>567</v>
      </c>
      <c r="J109" s="133" t="s">
        <v>708</v>
      </c>
    </row>
    <row r="110" spans="3:14" ht="20.25">
      <c r="C110" s="130" t="str">
        <f t="shared" si="6"/>
        <v>ESTJ5</v>
      </c>
      <c r="D110" s="130">
        <v>5</v>
      </c>
      <c r="E110" s="134" t="s">
        <v>13</v>
      </c>
      <c r="F110" s="133" t="s">
        <v>709</v>
      </c>
      <c r="H110" s="133" t="s">
        <v>584</v>
      </c>
      <c r="I110" s="133" t="s">
        <v>592</v>
      </c>
      <c r="J110" s="133" t="s">
        <v>698</v>
      </c>
    </row>
    <row r="111" spans="3:14" ht="20.25">
      <c r="C111" s="130" t="str">
        <f t="shared" si="6"/>
        <v>ESTJ6</v>
      </c>
      <c r="D111" s="130">
        <v>6</v>
      </c>
      <c r="E111" s="134" t="s">
        <v>13</v>
      </c>
      <c r="F111" s="133" t="s">
        <v>710</v>
      </c>
      <c r="H111" s="133" t="s">
        <v>578</v>
      </c>
      <c r="I111" s="133" t="s">
        <v>711</v>
      </c>
      <c r="J111" s="133" t="s">
        <v>669</v>
      </c>
    </row>
    <row r="112" spans="3:14" ht="20.25">
      <c r="C112" s="130" t="str">
        <f t="shared" si="6"/>
        <v/>
      </c>
      <c r="D112" s="130"/>
      <c r="E112" s="134"/>
      <c r="F112" s="133"/>
      <c r="H112" s="133" t="s">
        <v>45</v>
      </c>
      <c r="I112" s="133"/>
      <c r="J112" s="133"/>
    </row>
    <row r="113" spans="3:10" ht="20.25">
      <c r="C113" s="130" t="str">
        <f t="shared" si="6"/>
        <v>ESTP1</v>
      </c>
      <c r="D113" s="130">
        <v>1</v>
      </c>
      <c r="E113" s="134" t="s">
        <v>45</v>
      </c>
      <c r="F113" s="133" t="s">
        <v>712</v>
      </c>
      <c r="H113" s="133" t="s">
        <v>706</v>
      </c>
      <c r="I113" s="133" t="s">
        <v>713</v>
      </c>
      <c r="J113" s="133" t="s">
        <v>646</v>
      </c>
    </row>
    <row r="114" spans="3:10" ht="20.25">
      <c r="C114" s="130" t="str">
        <f t="shared" si="6"/>
        <v>ESTP2</v>
      </c>
      <c r="D114" s="130">
        <v>2</v>
      </c>
      <c r="E114" s="134" t="s">
        <v>45</v>
      </c>
      <c r="F114" s="133" t="s">
        <v>714</v>
      </c>
      <c r="H114" s="133" t="s">
        <v>669</v>
      </c>
      <c r="I114" s="133" t="s">
        <v>547</v>
      </c>
      <c r="J114" s="133" t="s">
        <v>488</v>
      </c>
    </row>
    <row r="115" spans="3:10" ht="20.25">
      <c r="C115" s="130" t="str">
        <f t="shared" si="6"/>
        <v>ESTP3</v>
      </c>
      <c r="D115" s="130">
        <v>3</v>
      </c>
      <c r="E115" s="134" t="s">
        <v>45</v>
      </c>
      <c r="F115" s="133" t="s">
        <v>715</v>
      </c>
      <c r="H115" s="133" t="s">
        <v>716</v>
      </c>
      <c r="I115" s="133" t="s">
        <v>636</v>
      </c>
      <c r="J115" s="133" t="s">
        <v>717</v>
      </c>
    </row>
    <row r="116" spans="3:10" ht="20.25">
      <c r="C116" s="130" t="str">
        <f t="shared" si="6"/>
        <v>ESTP4</v>
      </c>
      <c r="D116" s="130">
        <v>4</v>
      </c>
      <c r="E116" s="134" t="s">
        <v>45</v>
      </c>
      <c r="F116" s="133" t="s">
        <v>718</v>
      </c>
      <c r="H116" s="133" t="s">
        <v>611</v>
      </c>
      <c r="I116" s="133" t="s">
        <v>558</v>
      </c>
      <c r="J116" s="133" t="s">
        <v>483</v>
      </c>
    </row>
    <row r="117" spans="3:10" ht="20.25">
      <c r="C117" s="130" t="str">
        <f t="shared" si="6"/>
        <v>ESTP5</v>
      </c>
      <c r="D117" s="130">
        <v>5</v>
      </c>
      <c r="E117" s="134" t="s">
        <v>45</v>
      </c>
      <c r="F117" s="133" t="s">
        <v>719</v>
      </c>
      <c r="H117" s="133" t="s">
        <v>720</v>
      </c>
      <c r="I117" s="133" t="s">
        <v>537</v>
      </c>
      <c r="J117" s="133" t="s">
        <v>585</v>
      </c>
    </row>
    <row r="118" spans="3:10" ht="20.25">
      <c r="C118" s="130" t="str">
        <f t="shared" si="6"/>
        <v>ESTP6</v>
      </c>
      <c r="D118" s="130">
        <v>6</v>
      </c>
      <c r="E118" s="134" t="s">
        <v>45</v>
      </c>
      <c r="F118" s="133" t="s">
        <v>721</v>
      </c>
      <c r="H118" s="133" t="s">
        <v>622</v>
      </c>
      <c r="I118" s="133" t="s">
        <v>567</v>
      </c>
      <c r="J118" s="133" t="s">
        <v>722</v>
      </c>
    </row>
  </sheetData>
  <sheetProtection password="EA45" sheet="1" objects="1" scenarios="1"/>
  <autoFilter ref="E2:H13"/>
  <dataValidations count="2">
    <dataValidation type="list" allowBlank="1" showInputMessage="1" showErrorMessage="1" sqref="S1">
      <formula1>$C$1:$C$16</formula1>
    </dataValidation>
    <dataValidation type="list" allowBlank="1" showInputMessage="1" showErrorMessage="1" sqref="B1:I1 L54:L59">
      <formula1>$B$1:$B$16</formula1>
    </dataValidation>
  </dataValidations>
  <hyperlinks>
    <hyperlink ref="H3" r:id="rId1" display="http://www.truity.com/career-profile/military"/>
    <hyperlink ref="H4" r:id="rId2" display="http://www.truity.com/career-profile/police-officer-or-detective"/>
    <hyperlink ref="H5" r:id="rId3" display="http://www.truity.com/career-profile/materials-engineer"/>
    <hyperlink ref="H6" r:id="rId4" display="http://www.truity.com/career-profile/electrician"/>
    <hyperlink ref="H7" r:id="rId5" display="http://www.truity.com/career-profile/computer-systems-analyst"/>
    <hyperlink ref="H8" r:id="rId6" display="http://www.truity.com/career-profile/engineering-technician"/>
    <hyperlink ref="I3" r:id="rId7" display="http://www.truity.com/career-profile/restaurant-manager"/>
    <hyperlink ref="I4" r:id="rId8" display="http://www.truity.com/career-profile/sales-manager"/>
    <hyperlink ref="I5" r:id="rId9" display="http://www.truity.com/career-profile/financial-manager"/>
    <hyperlink ref="I6" r:id="rId10" display="http://www.truity.com/career-profile/accountant-or-auditor"/>
    <hyperlink ref="I8" r:id="rId11" display="http://www.truity.com/career-profile/urban-regional-planner"/>
    <hyperlink ref="J3" r:id="rId12" display="http://www.truity.com/career-profile/chemist-or-materials-scientist"/>
    <hyperlink ref="J4" r:id="rId13" display="http://www.truity.com/career-profile/chemical-engineer"/>
    <hyperlink ref="J5" r:id="rId14" display="http://www.truity.com/career-profile/dentist"/>
    <hyperlink ref="J6" r:id="rId15" display="http://www.truity.com/career-profile/licensed-practical-or-vocational-nurse"/>
    <hyperlink ref="J8" r:id="rId16" display="http://www.truity.com/career-profile/paralegal-or-legal-assistant"/>
    <hyperlink ref="H10" r:id="rId17" display="http://www.truity.com/career-profile/construction-manager"/>
    <hyperlink ref="H11" r:id="rId18" display="http://www.truity.com/career-profile/electrician"/>
    <hyperlink ref="H12" r:id="rId19" display="http://www.truity.com/career-profile/engineering-technician"/>
    <hyperlink ref="H13" r:id="rId20" display="http://www.truity.com/career-profile/auto-mechanic"/>
    <hyperlink ref="H14" r:id="rId21" display="http://www.truity.com/career-profile/surveyor-or-cartographer"/>
    <hyperlink ref="H15" r:id="rId22" display="http://www.truity.com/career-profile/farmer-or-rancher"/>
    <hyperlink ref="I10" r:id="rId23" display="http://www.truity.com/career-profile/real-estate-agent-or-broker"/>
    <hyperlink ref="I11" r:id="rId24" display="http://www.truity.com/career-profile/sales-manager"/>
    <hyperlink ref="I12" r:id="rId25" display="http://www.truity.com/career-profile/restaurant-manager"/>
    <hyperlink ref="I13" r:id="rId26" display="http://www.truity.com/career-profile/property-manager"/>
    <hyperlink ref="I14" r:id="rId27" display="http://www.truity.com/career-profile/financial-manager"/>
    <hyperlink ref="I15" r:id="rId28" display="http://www.truity.com/career-profile/industrial-production-manager"/>
    <hyperlink ref="J10" r:id="rId29" display="http://www.truity.com/career-profile/military"/>
    <hyperlink ref="J11" r:id="rId30" display="http://www.truity.com/career-profile/police-officer-or-detective"/>
    <hyperlink ref="J12" r:id="rId31" display="http://www.truity.com/career-profile/firefighter"/>
    <hyperlink ref="J13" r:id="rId32" display="http://www.truity.com/career-profile/emergency-medical-technician-or-paramedic"/>
    <hyperlink ref="J14" r:id="rId33" display="http://www.truity.com/career-profile/health-information-technician"/>
    <hyperlink ref="H17" r:id="rId34" display="http://www.truity.com/career-profile/receptionist"/>
    <hyperlink ref="H19" r:id="rId35" display="http://www.truity.com/career-profile/retail-salesperson"/>
    <hyperlink ref="H20" r:id="rId36" display="http://www.truity.com/career-profile/recreation-worker"/>
    <hyperlink ref="H21" r:id="rId37" display="http://www.truity.com/career-profile/teacher-assistant"/>
    <hyperlink ref="H22" r:id="rId38" display="http://www.truity.com/career-profile/teacher-elementary-middle-or-high-school"/>
    <hyperlink ref="I17" r:id="rId39" display="http://www.truity.com/career-profile/machinist"/>
    <hyperlink ref="I18" r:id="rId40" display="http://www.truity.com/career-profile/carpenter"/>
    <hyperlink ref="I19" r:id="rId41" display="http://www.truity.com/career-profile/electrician"/>
    <hyperlink ref="I21" r:id="rId42" display="http://www.truity.com/career-profile/police-officer-or-detective"/>
    <hyperlink ref="J17" r:id="rId43" display="http://www.truity.com/career-profile/dental-hygienist"/>
    <hyperlink ref="J18" r:id="rId44" display="http://www.truity.com/career-profile/pharmacy-technician-or-aide"/>
    <hyperlink ref="J19" r:id="rId45" display="http://www.truity.com/career-profile/licensed-practical-or-vocational-nurse"/>
    <hyperlink ref="J20" r:id="rId46" display="http://www.truity.com/career-profile/medical-assistant"/>
    <hyperlink ref="J21" r:id="rId47" display="http://www.truity.com/career-profile/nursing-aide"/>
    <hyperlink ref="J22" r:id="rId48" display="http://www.truity.com/career-profile/speech-language-pathologist"/>
    <hyperlink ref="H24" r:id="rId49" display="http://www.truity.com/career-profile/dental-hygienist"/>
    <hyperlink ref="H25" r:id="rId50" display="http://www.truity.com/career-profile/nurse"/>
    <hyperlink ref="H26" r:id="rId51" display="http://www.truity.com/career-profile/dental-assistant"/>
    <hyperlink ref="H27" r:id="rId52" display="http://www.truity.com/career-profile/optometrist"/>
    <hyperlink ref="H28" r:id="rId53" display="http://www.truity.com/career-profile/licensed-practical-or-vocational-nurse"/>
    <hyperlink ref="H29" r:id="rId54" display="http://www.truity.com/career-profile/dietitian-or-nutritionist"/>
    <hyperlink ref="I24" r:id="rId55" display="http://www.truity.com/career-profile/correctional-officer"/>
    <hyperlink ref="I26" r:id="rId56" display="http://www.truity.com/career-profile/teacher-assistant"/>
    <hyperlink ref="I27" r:id="rId57" display="http://www.truity.com/career-profile/library-technician"/>
    <hyperlink ref="I28" r:id="rId58" display="http://www.truity.com/career-profile/preschool-teacher"/>
    <hyperlink ref="I29" r:id="rId59" display="http://www.truity.com/career-profile/teacher-elementary-middle-or-high-school"/>
    <hyperlink ref="J24" r:id="rId60" display="http://www.truity.com/career-profile/recreation-worker"/>
    <hyperlink ref="J25" r:id="rId61" display="http://www.truity.com/career-profile/hairdresser-esthetician-or-cosmetologist"/>
    <hyperlink ref="J26" r:id="rId62" display="http://www.truity.com/career-profile/retail-salesperson"/>
    <hyperlink ref="J27" r:id="rId63" display="http://www.truity.com/career-profile/restaurant-manager"/>
    <hyperlink ref="J28" r:id="rId64" display="http://www.truity.com/career-profile/sales-manager"/>
    <hyperlink ref="J29" r:id="rId65" display="http://www.truity.com/career-profile/administrative-services-manager"/>
    <hyperlink ref="H33" r:id="rId66" display="http://www.truity.com/career-profile/top-executive"/>
    <hyperlink ref="H34" r:id="rId67" display="http://www.truity.com/career-profile/management-consultant-or-analyst"/>
    <hyperlink ref="H35" r:id="rId68" display="http://www.truity.com/career-profile/sales-manager"/>
    <hyperlink ref="H36" r:id="rId69" display="http://www.truity.com/career-profile/marketing-manager"/>
    <hyperlink ref="H37" r:id="rId70" display="http://www.truity.com/career-profile/financial-manager"/>
    <hyperlink ref="H38" r:id="rId71" display="http://www.truity.com/career-profile/insurance-agent"/>
    <hyperlink ref="I33" r:id="rId72" display="http://www.truity.com/career-profile/writer-or-author"/>
    <hyperlink ref="I34" r:id="rId73" display="http://www.truity.com/career-profile/artist-animator-or-art-director"/>
    <hyperlink ref="I35" r:id="rId74" display="http://www.truity.com/career-profile/writer-or-author"/>
    <hyperlink ref="I36" r:id="rId75" display="http://www.truity.com/career-profile/actor"/>
    <hyperlink ref="I37" r:id="rId76" display="http://www.truity.com/career-profile/photographer"/>
    <hyperlink ref="J33" r:id="rId77" display="http://www.truity.com/career-profile/mechanical-engineer"/>
    <hyperlink ref="J34" r:id="rId78" display="http://www.truity.com/career-profile/chemist-or-materials-scientist"/>
    <hyperlink ref="J35" r:id="rId79" display="http://www.truity.com/career-profile/attorney"/>
    <hyperlink ref="J36" r:id="rId80" display="http://www.truity.com/career-profile/market-researcher"/>
    <hyperlink ref="J37" r:id="rId81" display="http://www.truity.com/career-profile/economist"/>
    <hyperlink ref="J38" r:id="rId82" display="http://www.truity.com/career-profile/social-scientist"/>
    <hyperlink ref="H41" r:id="rId83" display="http://www.truity.com/career-profile/top-executive"/>
    <hyperlink ref="H42" r:id="rId84" display="http://www.truity.com/career-profile/sales-manager"/>
    <hyperlink ref="H43" r:id="rId85" display="http://www.truity.com/career-profile/marketing-manager"/>
    <hyperlink ref="H44" r:id="rId86" display="http://www.truity.com/career-profile/retail-salesperson"/>
    <hyperlink ref="H45" r:id="rId87" display="http://www.truity.com/career-profile/accountant-or-auditor"/>
    <hyperlink ref="H46" r:id="rId88" display="http://www.truity.com/career-profile/education-administrator"/>
    <hyperlink ref="I41" r:id="rId89" display="http://www.truity.com/career-profile/physician-or-surgeon"/>
    <hyperlink ref="I42" r:id="rId90" display="http://www.truity.com/career-profile/dentist"/>
    <hyperlink ref="I43" r:id="rId91" display="http://www.truity.com/career-profile/physician-or-surgeon"/>
    <hyperlink ref="I44" r:id="rId92" display="http://www.truity.com/career-profile/health-services-manager"/>
    <hyperlink ref="I45" r:id="rId93" display="http://www.truity.com/career-profile/biomedical-engineer"/>
    <hyperlink ref="I46" r:id="rId94" display="http://www.truity.com/career-profile/biological-scientist"/>
    <hyperlink ref="J41" r:id="rId95" display="http://www.truity.com/career-profile/aerospace-engineer"/>
    <hyperlink ref="J42" r:id="rId96" display="http://www.truity.com/career-profile/chemical-engineer"/>
    <hyperlink ref="J43" r:id="rId97" display="http://www.truity.com/career-profile/attorney"/>
    <hyperlink ref="J45" r:id="rId98" display="http://www.truity.com/career-profile/actor"/>
    <hyperlink ref="J46" r:id="rId99" display="http://www.truity.com/career-profile/architect"/>
    <hyperlink ref="H48" r:id="rId100" display="http://www.truity.com/career-profile/artist-animator-or-art-director"/>
    <hyperlink ref="H49" r:id="rId101" display="http://www.truity.com/career-profile/artist-animator-or-art-director"/>
    <hyperlink ref="H50" r:id="rId102" display="http://www.truity.com/career-profile/graphic-designer"/>
    <hyperlink ref="H51" r:id="rId103" display="http://www.truity.com/career-profile/actor"/>
    <hyperlink ref="H52" r:id="rId104" display="http://www.truity.com/career-profile/photographer"/>
    <hyperlink ref="H53" r:id="rId105" display="http://www.truity.com/career-profile/writer-or-author"/>
    <hyperlink ref="I48" r:id="rId106" display="http://www.truity.com/career-profile/musician-or-singer"/>
    <hyperlink ref="I49" r:id="rId107" display="http://www.truity.com/career-profile/recreation-worker"/>
    <hyperlink ref="I50" r:id="rId108" display="http://www.truity.com/career-profile/server-host-or-bartender"/>
    <hyperlink ref="I51" r:id="rId109" display="http://www.truity.com/career-profile/server-host-or-bartender"/>
    <hyperlink ref="I52" r:id="rId110" display="http://www.truity.com/career-profile/retail-salesperson"/>
    <hyperlink ref="I53" r:id="rId111" display="http://www.truity.com/career-profile/public-relations-specialist"/>
    <hyperlink ref="J48" r:id="rId112" display="http://www.truity.com/career-profile/receptionist"/>
    <hyperlink ref="J49" r:id="rId113" display="http://www.truity.com/career-profile/hairdresser-esthetician-or-cosmetologist"/>
    <hyperlink ref="J50" r:id="rId114" display="http://www.truity.com/career-profile/dental-hygienist"/>
    <hyperlink ref="J51" r:id="rId115" display="http://www.truity.com/career-profile/child-care-worker"/>
    <hyperlink ref="J52" r:id="rId116" display="http://www.truity.com/career-profile/preschool-teacher"/>
    <hyperlink ref="J53" r:id="rId117" display="http://www.truity.com/career-profile/speech-language-pathologist"/>
    <hyperlink ref="H55" r:id="rId118" display="http://www.truity.com/career-profile/artist-animator-or-art-director"/>
    <hyperlink ref="H56" r:id="rId119" display="http://www.truity.com/career-profile/news-analyst-reporter-or-correspondent"/>
    <hyperlink ref="H57" r:id="rId120" display="http://www.truity.com/career-profile/writer-or-author"/>
    <hyperlink ref="H58" r:id="rId121" display="http://www.truity.com/career-profile/actor"/>
    <hyperlink ref="H59" r:id="rId122" display="http://www.truity.com/career-profile/urban-regional-planner"/>
    <hyperlink ref="H60" r:id="rId123" display="http://www.truity.com/career-profile/market-researcher"/>
    <hyperlink ref="I56" r:id="rId124" display="http://www.truity.com/career-profile/mental-health-and-substance-abuse-social-worker"/>
    <hyperlink ref="I57" r:id="rId125" display="http://www.truity.com/career-profile/preschool-teacher"/>
    <hyperlink ref="I58" r:id="rId126" display="http://www.truity.com/career-profile/special-education-teacher"/>
    <hyperlink ref="I60" r:id="rId127" display="http://www.truity.com/career-profile/receptionist"/>
    <hyperlink ref="J55" r:id="rId128" display="http://www.truity.com/career-profile/nurse"/>
    <hyperlink ref="J56" r:id="rId129" display="http://www.truity.com/career-profile/dentist"/>
    <hyperlink ref="J57" r:id="rId130" display="http://www.truity.com/career-profile/occupational-therapist"/>
    <hyperlink ref="J58" r:id="rId131" display="http://www.truity.com/career-profile/physician-or-surgeon"/>
    <hyperlink ref="J59" r:id="rId132" display="http://www.truity.com/career-profile/physician-or-surgeon"/>
    <hyperlink ref="J60" r:id="rId133" display="http://www.truity.com/career-profile/veterinary-technician"/>
    <hyperlink ref="H63" r:id="rId134" display="http://www.truity.com/career-profile/carpenter"/>
    <hyperlink ref="H64" r:id="rId135" display="http://www.truity.com/career-profile/electrician"/>
    <hyperlink ref="H65" r:id="rId136" display="http://www.truity.com/career-profile/auto-mechanic"/>
    <hyperlink ref="H66" r:id="rId137" display="http://www.truity.com/career-profile/industrial-production-manager"/>
    <hyperlink ref="H67" r:id="rId138" display="http://www.truity.com/career-profile/accountant-auditor"/>
    <hyperlink ref="H68" r:id="rId139" display="http://www.truity.com/career-profile/computer-systems-analyst"/>
    <hyperlink ref="I63" r:id="rId140" display="http://www.truity.com/career-profile/health-information-technician"/>
    <hyperlink ref="I64" r:id="rId141" display="http://www.truity.com/career-profile/physician-or-surgeon"/>
    <hyperlink ref="I65" r:id="rId142" display="http://www.truity.com/career-profile/administrative-assistant"/>
    <hyperlink ref="I66" r:id="rId143" display="http://www.truity.com/career-profile/radiology-technologist-or-technician"/>
    <hyperlink ref="I67" r:id="rId144" display="http://www.truity.com/career-profile/dental-assistant"/>
    <hyperlink ref="J63" r:id="rId145" display="http://www.truity.com/career-profile/software-engineer-or-computer-programmer"/>
    <hyperlink ref="J64" r:id="rId146" display="http://www.truity.com/career-profile/engineering-technician"/>
    <hyperlink ref="J65" r:id="rId147" display="http://www.truity.com/career-profile/engineer"/>
    <hyperlink ref="J66" r:id="rId148" display="http://www.truity.com/career-profile/engineer"/>
    <hyperlink ref="J67" r:id="rId149" display="http://www.truity.com/career-profile/engineer"/>
    <hyperlink ref="J68" r:id="rId150" display="http://www.truity.com/career-profile/power-plant-operator"/>
    <hyperlink ref="H70" r:id="rId151" display="http://www.truity.com/career-profile/sales-manager"/>
    <hyperlink ref="H72" r:id="rId152" display="http://www.truity.com/career-profile/financial-manager"/>
    <hyperlink ref="H73" r:id="rId153" display="http://www.truity.com/career-profile/paralegal-or-legal-assistant"/>
    <hyperlink ref="H75" r:id="rId154" display="http://www.truity.com/career-profile/pilot"/>
    <hyperlink ref="I70" r:id="rId155" display="http://www.truity.com/career-profile/civil-engineer"/>
    <hyperlink ref="I71" r:id="rId156" display="http://www.truity.com/career-profile/mechanical-engineer"/>
    <hyperlink ref="I73" r:id="rId157" display="http://www.truity.com/career-profile/computer-systems-analyst"/>
    <hyperlink ref="I74" r:id="rId158" display="http://www.truity.com/career-profile/chemical-engineer"/>
    <hyperlink ref="I75" r:id="rId159" display="http://www.truity.com/career-profile/industrial-production-manager"/>
    <hyperlink ref="J70" r:id="rId160" display="http://www.truity.com/career-profile/police-officer-or-detective"/>
    <hyperlink ref="J71" r:id="rId161" display="http://www.truity.com/career-profile/farmer-or-rancher"/>
    <hyperlink ref="J72" r:id="rId162" display="http://www.truity.com/career-profile/dentist"/>
    <hyperlink ref="J73" r:id="rId163" display="http://www.truity.com/career-profile/biological-scientist"/>
    <hyperlink ref="J74" r:id="rId164" display="http://www.truity.com/career-profile/physician-or-surgeon"/>
    <hyperlink ref="J75" r:id="rId165" display="http://www.truity.com/career-profile/chemist-or-materials-scientist"/>
    <hyperlink ref="H77" r:id="rId166" display="http://www.truity.com/career-profile/pilot"/>
    <hyperlink ref="H78" r:id="rId167" display="http://www.truity.com/career-profile/machinist"/>
    <hyperlink ref="H79" r:id="rId168" display="http://www.truity.com/career-profile/auto-mechanic"/>
    <hyperlink ref="H80" r:id="rId169" display="http://www.truity.com/career-profile/industrial-production-manager"/>
    <hyperlink ref="H82" r:id="rId170" display="http://www.truity.com/career-profile/receptionist"/>
    <hyperlink ref="I77" r:id="rId171" display="http://www.truity.com/career-profile/home-health-aide"/>
    <hyperlink ref="I78" r:id="rId172" display="http://www.truity.com/career-profile/health-information-technician"/>
    <hyperlink ref="I79" r:id="rId173" display="http://www.truity.com/career-profile/dental-assistant"/>
    <hyperlink ref="I80" r:id="rId174" display="http://www.truity.com/career-profile/licensed-practical-or-vocational-nurse"/>
    <hyperlink ref="I81" r:id="rId175" display="http://www.truity.com/career-profile/medical-assistant"/>
    <hyperlink ref="I82" r:id="rId176" display="http://www.truity.com/career-profile/teacher-assistant"/>
    <hyperlink ref="J77" r:id="rId177" display="http://www.truity.com/career-profile/child-care-worker"/>
    <hyperlink ref="J78" r:id="rId178" display="http://www.truity.com/career-profile/server-host-or-bartender"/>
    <hyperlink ref="J80" r:id="rId179" display="http://www.truity.com/career-profile/hairdresser-esthetician-or-cosmetologist"/>
    <hyperlink ref="J81" r:id="rId180" display="http://www.truity.com/career-profile/artist-animator-or-art-director"/>
    <hyperlink ref="J82" r:id="rId181" display="http://www.truity.com/career-profile/librarian"/>
    <hyperlink ref="H84" r:id="rId182" display="http://www.truity.com/career-profile/health-information-technician"/>
    <hyperlink ref="H85" r:id="rId183" display="http://www.truity.com/career-profile/dentist"/>
    <hyperlink ref="H86" r:id="rId184" display="http://www.truity.com/career-profile/nursing-aide"/>
    <hyperlink ref="H87" r:id="rId185" display="http://www.truity.com/career-profile/optometrist"/>
    <hyperlink ref="H88" r:id="rId186" display="http://www.truity.com/career-profile/physician-or-surgeon"/>
    <hyperlink ref="H89" r:id="rId187" display="http://www.truity.com/career-profile/medical-assistant"/>
    <hyperlink ref="I84" r:id="rId188" display="http://www.truity.com/career-profile/dietitian-or-nutritionist"/>
    <hyperlink ref="I85" r:id="rId189" display="http://www.truity.com/career-profile/preschool-teacher"/>
    <hyperlink ref="I86" r:id="rId190" display="http://www.truity.com/career-profile/teacher-elementary-middle-or-high-school"/>
    <hyperlink ref="I88" r:id="rId191" display="http://www.truity.com/career-profile/library-technician"/>
    <hyperlink ref="I89" r:id="rId192" display="http://www.truity.com/career-profile/recreation-worker"/>
    <hyperlink ref="J84" r:id="rId193" display="http://www.truity.com/career-profile/receptionist"/>
    <hyperlink ref="J85" r:id="rId194" display="http://www.truity.com/career-profile/industrial-production-manager"/>
    <hyperlink ref="J86" r:id="rId195" display="http://www.truity.com/career-profile/administrative-assistant"/>
    <hyperlink ref="J88" r:id="rId196" display="http://www.truity.com/career-profile/machinist"/>
    <hyperlink ref="J89" r:id="rId197" display="http://www.truity.com/career-profile/pilot"/>
    <hyperlink ref="H92" r:id="rId198" display="http://www.truity.com/career-profile/computer-software-engineer"/>
    <hyperlink ref="H93" r:id="rId199" display="http://www.truity.com/career-profile/computer-programmer"/>
    <hyperlink ref="H94" r:id="rId200" display="http://www.truity.com/career-profile/power-plant-operator"/>
    <hyperlink ref="H95" r:id="rId201" display="http://www.truity.com/career-profile/computer-support-specialist"/>
    <hyperlink ref="H96" r:id="rId202" display="http://www.truity.com/career-profile/farmer-or-rancher"/>
    <hyperlink ref="H97" r:id="rId203" display="http://www.truity.com/career-profile/pilot"/>
    <hyperlink ref="I92" r:id="rId204" display="http://www.truity.com/career-profile/securities-broker"/>
    <hyperlink ref="I93" r:id="rId205" display="http://www.truity.com/career-profile/attorney"/>
    <hyperlink ref="I94" r:id="rId206" display="http://www.truity.com/career-profile/accountant-or-auditor"/>
    <hyperlink ref="I95" r:id="rId207" display="http://www.truity.com/career-profile/actor"/>
    <hyperlink ref="I96" r:id="rId208" display="http://www.truity.com/career-profile/editor"/>
    <hyperlink ref="I97" r:id="rId209" display="http://www.truity.com/career-profile/recreation-worker"/>
    <hyperlink ref="J92" r:id="rId210" display="http://www.truity.com/career-profile/electrician"/>
    <hyperlink ref="J93" r:id="rId211" display="http://www.truity.com/career-profile/mechanical-engineer"/>
    <hyperlink ref="J94" r:id="rId212" display="http://www.truity.com/career-profile/electrical-engineer"/>
    <hyperlink ref="J95" r:id="rId213" display="http://www.truity.com/career-profile/chemist-or-materials-scientist"/>
    <hyperlink ref="J96" r:id="rId214" display="http://www.truity.com/career-profile/social-scientist"/>
    <hyperlink ref="J97" r:id="rId215" display="http://www.truity.com/career-profile/economist"/>
    <hyperlink ref="H99" r:id="rId216" display="http://www.truity.com/career-profile/computer-systems-analyst"/>
    <hyperlink ref="H100" r:id="rId217" display="http://www.truity.com/career-profile/computer-support-specialist"/>
    <hyperlink ref="H101" r:id="rId218" display="http://www.truity.com/career-profile/pilot"/>
    <hyperlink ref="H102" r:id="rId219" display="http://www.truity.com/career-profile/mechanical-engineer"/>
    <hyperlink ref="H103" r:id="rId220" display="http://www.truity.com/career-profile/chemical-engineer"/>
    <hyperlink ref="H104" r:id="rId221" display="http://www.truity.com/career-profile/biomedical-engineer"/>
    <hyperlink ref="I99" r:id="rId222" display="http://www.truity.com/career-profile/physician-or-surgeon"/>
    <hyperlink ref="I100" r:id="rId223" display="http://www.truity.com/career-profile/education-administrator"/>
    <hyperlink ref="I101" r:id="rId224" display="http://www.truity.com/career-profile/teacher-elementary-middle-or-high-school"/>
    <hyperlink ref="I102" r:id="rId225" display="http://www.truity.com/career-profile/physician-or-surgeon"/>
    <hyperlink ref="I103" r:id="rId226" display="http://www.truity.com/career-profile/psychologist"/>
    <hyperlink ref="I104" r:id="rId227" display="http://www.truity.com/career-profile/professor-or-college-instructor"/>
    <hyperlink ref="J99" r:id="rId228" display="http://www.truity.com/career-profile/attorney"/>
    <hyperlink ref="J101" r:id="rId229" display="http://www.truity.com/career-profile/management-consultant-or-analyst"/>
    <hyperlink ref="J102" r:id="rId230" display="http://www.truity.com/career-profile/accountant-or-auditor"/>
    <hyperlink ref="J103" r:id="rId231" display="http://www.truity.com/career-profile/accountant-or-auditor"/>
    <hyperlink ref="J104" r:id="rId232" display="http://www.truity.com/career-profile/economist"/>
    <hyperlink ref="H106" r:id="rId233" display="http://www.truity.com/career-profile/artist-animator-or-art-director"/>
    <hyperlink ref="H107" r:id="rId234" display="http://www.truity.com/career-profile/graphic-designer"/>
    <hyperlink ref="H108" r:id="rId235" display="http://www.truity.com/career-profile/writer-or-author"/>
    <hyperlink ref="H109" r:id="rId236" display="http://www.truity.com/career-profile/musician-or-singer"/>
    <hyperlink ref="H110" r:id="rId237" display="http://www.truity.com/career-profile/actor"/>
    <hyperlink ref="H111" r:id="rId238" display="http://www.truity.com/career-profile/artist-animator-or-art-director"/>
    <hyperlink ref="I106" r:id="rId239" display="http://www.truity.com/career-profile/hairdresser-esthetician-or-cosmetologist"/>
    <hyperlink ref="I107" r:id="rId240" display="http://www.truity.com/career-profile/server-host-or-bartender"/>
    <hyperlink ref="I108" r:id="rId241" display="http://www.truity.com/career-profile/recreation-worker"/>
    <hyperlink ref="I109" r:id="rId242" display="http://www.truity.com/career-profile/preschool-teacher"/>
    <hyperlink ref="I110" r:id="rId243" display="http://www.truity.com/career-profile/social-scientist"/>
    <hyperlink ref="I111" r:id="rId244" display="http://www.truity.com/career-profile/physical-therapist"/>
    <hyperlink ref="J106" r:id="rId245" display="http://www.truity.com/career-profile/child-care-worker"/>
    <hyperlink ref="J107" r:id="rId246" display="http://www.truity.com/career-profile/mental-health-and-substance-abuse-social-worker"/>
    <hyperlink ref="J108" r:id="rId247" display="http://www.truity.com/career-profile/nursing-aide"/>
    <hyperlink ref="J109" r:id="rId248" display="http://www.truity.com/career-profile/veterinary-technician"/>
    <hyperlink ref="J110" r:id="rId249" display="http://www.truity.com/career-profile/psychologist"/>
    <hyperlink ref="J111" r:id="rId250" display="http://www.truity.com/career-profile/librarian"/>
    <hyperlink ref="H113" r:id="rId251" display="http://www.truity.com/career-profile/writer-or-author"/>
    <hyperlink ref="H114" r:id="rId252" display="http://www.truity.com/career-profile/librarian"/>
    <hyperlink ref="H115" r:id="rId253" display="http://www.truity.com/career-profile/archivist-or-curator"/>
    <hyperlink ref="H116" r:id="rId254" display="http://www.truity.com/career-profile/artist-animator-or-art-director"/>
    <hyperlink ref="H117" r:id="rId255" display="http://www.truity.com/career-profile/artist-animator-or-art-director"/>
    <hyperlink ref="I113" r:id="rId256" display="http://www.truity.com/career-profile/physician-assistant"/>
    <hyperlink ref="I114" r:id="rId257" display="http://www.truity.com/career-profile/medical-assistant"/>
    <hyperlink ref="I115" r:id="rId258" display="http://www.truity.com/career-profile/veterinary-technician"/>
    <hyperlink ref="I116" r:id="rId259" display="http://www.truity.com/career-profile/nurse"/>
    <hyperlink ref="I117" r:id="rId260" display="http://www.truity.com/career-profile/dental-hygienist"/>
    <hyperlink ref="I118" r:id="rId261" display="http://www.truity.com/career-profile/preschool-teacher"/>
    <hyperlink ref="J113" r:id="rId262" display="http://www.truity.com/career-profile/electrical-engineer"/>
    <hyperlink ref="J114" r:id="rId263" display="http://www.truity.com/career-profile/chemical-engineer"/>
    <hyperlink ref="J116" r:id="rId264" display="http://www.truity.com/career-profile/chemist-or-materials-scientist"/>
    <hyperlink ref="J117" r:id="rId265" display="http://www.truity.com/career-profile/market-researcher"/>
    <hyperlink ref="J118" r:id="rId266" display="http://www.truity.com/career-profile/psychologist"/>
  </hyperlinks>
  <pageMargins left="0.7" right="0.7" top="0.75" bottom="0.75" header="0.3" footer="0.3"/>
  <pageSetup paperSize="9" orientation="portrait" horizontalDpi="1200" verticalDpi="1200" r:id="rId26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Form F</vt:lpstr>
      <vt:lpstr>MBTI Test</vt:lpstr>
      <vt:lpstr>E.Q Test</vt:lpstr>
      <vt:lpstr>Result  E.Q</vt:lpstr>
      <vt:lpstr>Belbin</vt:lpstr>
      <vt:lpstr>BELBIN Test</vt:lpstr>
      <vt:lpstr>E.Q Disc.</vt:lpstr>
      <vt:lpstr>Decode MBTI</vt:lpstr>
      <vt:lpstr>MBTI</vt:lpstr>
      <vt:lpstr>Belanchard</vt:lpstr>
      <vt:lpstr>'E.Q Test'!_GoBack</vt:lpstr>
      <vt:lpstr>'Form F'!Print_Area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Ghezelayagh</dc:creator>
  <cp:lastModifiedBy>MollenPC</cp:lastModifiedBy>
  <cp:lastPrinted>2019-03-06T13:38:20Z</cp:lastPrinted>
  <dcterms:created xsi:type="dcterms:W3CDTF">2014-09-23T05:01:10Z</dcterms:created>
  <dcterms:modified xsi:type="dcterms:W3CDTF">2019-03-06T13:39:06Z</dcterms:modified>
</cp:coreProperties>
</file>